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HFAF\Bilag til tilsagn og udbetaling\Opdateret med SFLF logoer\"/>
    </mc:Choice>
  </mc:AlternateContent>
  <xr:revisionPtr revIDLastSave="0" documentId="8_{C1C50428-8B2A-4EF4-B22E-ED2EB2001DB7}" xr6:coauthVersionLast="36" xr6:coauthVersionMax="36" xr10:uidLastSave="{00000000-0000-0000-0000-000000000000}"/>
  <bookViews>
    <workbookView xWindow="0" yWindow="0" windowWidth="27480" windowHeight="12765" tabRatio="645" xr2:uid="{00000000-000D-0000-FFFF-FFFF00000000}"/>
  </bookViews>
  <sheets>
    <sheet name="Lønberegning flere år" sheetId="29" r:id="rId1"/>
  </sheets>
  <calcPr calcId="191029"/>
</workbook>
</file>

<file path=xl/calcChain.xml><?xml version="1.0" encoding="utf-8"?>
<calcChain xmlns="http://schemas.openxmlformats.org/spreadsheetml/2006/main">
  <c r="B171" i="29" l="1"/>
  <c r="C171" i="29"/>
  <c r="D171" i="29"/>
  <c r="E171" i="29"/>
  <c r="F171" i="29"/>
  <c r="G171" i="29"/>
  <c r="H171" i="29"/>
  <c r="I171" i="29"/>
  <c r="J171" i="29"/>
  <c r="K171" i="29"/>
  <c r="L171" i="29"/>
  <c r="M171" i="29"/>
  <c r="C218" i="29"/>
  <c r="D218" i="29"/>
  <c r="E218" i="29"/>
  <c r="F218" i="29"/>
  <c r="G218" i="29"/>
  <c r="H218" i="29"/>
  <c r="I218" i="29"/>
  <c r="J218" i="29"/>
  <c r="K218" i="29"/>
  <c r="L218" i="29"/>
  <c r="M218" i="29"/>
  <c r="B218" i="29"/>
  <c r="C124" i="29"/>
  <c r="D124" i="29"/>
  <c r="E124" i="29"/>
  <c r="F124" i="29"/>
  <c r="G124" i="29"/>
  <c r="H124" i="29"/>
  <c r="I124" i="29"/>
  <c r="J124" i="29"/>
  <c r="K124" i="29"/>
  <c r="L124" i="29"/>
  <c r="M124" i="29"/>
  <c r="B124" i="29"/>
  <c r="C30" i="29"/>
  <c r="D30" i="29"/>
  <c r="E30" i="29"/>
  <c r="F30" i="29"/>
  <c r="G30" i="29"/>
  <c r="H30" i="29"/>
  <c r="I30" i="29"/>
  <c r="J30" i="29"/>
  <c r="K30" i="29"/>
  <c r="L30" i="29"/>
  <c r="M30" i="29"/>
  <c r="B30" i="29"/>
  <c r="C77" i="29"/>
  <c r="D77" i="29"/>
  <c r="E77" i="29"/>
  <c r="F77" i="29"/>
  <c r="G77" i="29"/>
  <c r="H77" i="29"/>
  <c r="I77" i="29"/>
  <c r="J77" i="29"/>
  <c r="K77" i="29"/>
  <c r="L77" i="29"/>
  <c r="M77" i="29"/>
  <c r="B77" i="29"/>
  <c r="N124" i="29" l="1"/>
  <c r="B145" i="29" s="1"/>
  <c r="N171" i="29"/>
  <c r="B192" i="29" s="1"/>
  <c r="N77" i="29"/>
  <c r="B98" i="29" s="1"/>
  <c r="N218" i="29"/>
  <c r="B239" i="29" s="1"/>
  <c r="N30" i="29" l="1"/>
  <c r="B51" i="29" l="1"/>
  <c r="B224" i="29"/>
  <c r="B223" i="29"/>
  <c r="N221" i="29"/>
  <c r="B240" i="29" s="1"/>
  <c r="B241" i="29" s="1"/>
  <c r="N217" i="29"/>
  <c r="N213" i="29"/>
  <c r="N212" i="29"/>
  <c r="N211" i="29"/>
  <c r="M206" i="29"/>
  <c r="M209" i="29" s="1"/>
  <c r="M215" i="29" s="1"/>
  <c r="M220" i="29" s="1"/>
  <c r="L206" i="29"/>
  <c r="L209" i="29" s="1"/>
  <c r="L215" i="29" s="1"/>
  <c r="L220" i="29" s="1"/>
  <c r="K206" i="29"/>
  <c r="K209" i="29" s="1"/>
  <c r="K215" i="29" s="1"/>
  <c r="K220" i="29" s="1"/>
  <c r="J206" i="29"/>
  <c r="I206" i="29"/>
  <c r="H206" i="29"/>
  <c r="H209" i="29" s="1"/>
  <c r="G206" i="29"/>
  <c r="F206" i="29"/>
  <c r="F209" i="29" s="1"/>
  <c r="E206" i="29"/>
  <c r="E209" i="29" s="1"/>
  <c r="E215" i="29" s="1"/>
  <c r="E220" i="29" s="1"/>
  <c r="D206" i="29"/>
  <c r="C206" i="29"/>
  <c r="B206" i="29"/>
  <c r="B209" i="29" s="1"/>
  <c r="N204" i="29"/>
  <c r="N203" i="29"/>
  <c r="B177" i="29"/>
  <c r="B176" i="29"/>
  <c r="N174" i="29"/>
  <c r="B193" i="29" s="1"/>
  <c r="B194" i="29" s="1"/>
  <c r="N170" i="29"/>
  <c r="N166" i="29"/>
  <c r="N165" i="29"/>
  <c r="N164" i="29"/>
  <c r="L162" i="29"/>
  <c r="L168" i="29" s="1"/>
  <c r="L173" i="29" s="1"/>
  <c r="H162" i="29"/>
  <c r="H168" i="29" s="1"/>
  <c r="H173" i="29" s="1"/>
  <c r="G162" i="29"/>
  <c r="M159" i="29"/>
  <c r="L159" i="29"/>
  <c r="K159" i="29"/>
  <c r="J159" i="29"/>
  <c r="I159" i="29"/>
  <c r="H159" i="29"/>
  <c r="G159" i="29"/>
  <c r="F159" i="29"/>
  <c r="F162" i="29" s="1"/>
  <c r="F168" i="29" s="1"/>
  <c r="F173" i="29" s="1"/>
  <c r="E159" i="29"/>
  <c r="D159" i="29"/>
  <c r="C159" i="29"/>
  <c r="B159" i="29"/>
  <c r="B162" i="29" s="1"/>
  <c r="B168" i="29" s="1"/>
  <c r="N157" i="29"/>
  <c r="N156" i="29"/>
  <c r="B130" i="29"/>
  <c r="B129" i="29"/>
  <c r="N127" i="29"/>
  <c r="B146" i="29" s="1"/>
  <c r="B147" i="29" s="1"/>
  <c r="N123" i="29"/>
  <c r="N119" i="29"/>
  <c r="N118" i="29"/>
  <c r="N117" i="29"/>
  <c r="M112" i="29"/>
  <c r="L112" i="29"/>
  <c r="L115" i="29" s="1"/>
  <c r="L121" i="29" s="1"/>
  <c r="L126" i="29" s="1"/>
  <c r="K112" i="29"/>
  <c r="J112" i="29"/>
  <c r="I112" i="29"/>
  <c r="H112" i="29"/>
  <c r="H115" i="29" s="1"/>
  <c r="H121" i="29" s="1"/>
  <c r="H126" i="29" s="1"/>
  <c r="G112" i="29"/>
  <c r="G115" i="29" s="1"/>
  <c r="G121" i="29" s="1"/>
  <c r="G126" i="29" s="1"/>
  <c r="F112" i="29"/>
  <c r="E112" i="29"/>
  <c r="D112" i="29"/>
  <c r="C112" i="29"/>
  <c r="C115" i="29" s="1"/>
  <c r="C121" i="29" s="1"/>
  <c r="C126" i="29" s="1"/>
  <c r="B112" i="29"/>
  <c r="B115" i="29" s="1"/>
  <c r="N110" i="29"/>
  <c r="N109" i="29"/>
  <c r="B83" i="29"/>
  <c r="B82" i="29"/>
  <c r="N80" i="29"/>
  <c r="B88" i="29" s="1"/>
  <c r="N76" i="29"/>
  <c r="N72" i="29"/>
  <c r="N71" i="29"/>
  <c r="N70" i="29"/>
  <c r="D68" i="29"/>
  <c r="D74" i="29" s="1"/>
  <c r="D79" i="29" s="1"/>
  <c r="C68" i="29"/>
  <c r="C74" i="29" s="1"/>
  <c r="C79" i="29" s="1"/>
  <c r="B68" i="29"/>
  <c r="M65" i="29"/>
  <c r="L65" i="29"/>
  <c r="K65" i="29"/>
  <c r="K68" i="29" s="1"/>
  <c r="K74" i="29" s="1"/>
  <c r="K79" i="29" s="1"/>
  <c r="J65" i="29"/>
  <c r="J68" i="29" s="1"/>
  <c r="J74" i="29" s="1"/>
  <c r="J79" i="29" s="1"/>
  <c r="I65" i="29"/>
  <c r="I68" i="29" s="1"/>
  <c r="I74" i="29" s="1"/>
  <c r="I79" i="29" s="1"/>
  <c r="H65" i="29"/>
  <c r="H68" i="29" s="1"/>
  <c r="H74" i="29" s="1"/>
  <c r="H79" i="29" s="1"/>
  <c r="G65" i="29"/>
  <c r="G68" i="29" s="1"/>
  <c r="G74" i="29" s="1"/>
  <c r="G79" i="29" s="1"/>
  <c r="F65" i="29"/>
  <c r="F68" i="29" s="1"/>
  <c r="F74" i="29" s="1"/>
  <c r="F79" i="29" s="1"/>
  <c r="E65" i="29"/>
  <c r="E68" i="29" s="1"/>
  <c r="E74" i="29" s="1"/>
  <c r="E79" i="29" s="1"/>
  <c r="D65" i="29"/>
  <c r="C65" i="29"/>
  <c r="B65" i="29"/>
  <c r="N63" i="29"/>
  <c r="N62" i="29"/>
  <c r="N65" i="29" l="1"/>
  <c r="B229" i="29"/>
  <c r="G209" i="29"/>
  <c r="G215" i="29" s="1"/>
  <c r="G220" i="29" s="1"/>
  <c r="F215" i="29"/>
  <c r="F220" i="29" s="1"/>
  <c r="B182" i="29"/>
  <c r="G168" i="29"/>
  <c r="G173" i="29" s="1"/>
  <c r="B121" i="29"/>
  <c r="M115" i="29"/>
  <c r="M121" i="29" s="1"/>
  <c r="M126" i="29" s="1"/>
  <c r="B99" i="29"/>
  <c r="B100" i="29" s="1"/>
  <c r="B215" i="29"/>
  <c r="N206" i="29"/>
  <c r="C209" i="29"/>
  <c r="D209" i="29"/>
  <c r="D215" i="29" s="1"/>
  <c r="D220" i="29" s="1"/>
  <c r="H215" i="29"/>
  <c r="H220" i="29" s="1"/>
  <c r="I209" i="29"/>
  <c r="I215" i="29" s="1"/>
  <c r="I220" i="29" s="1"/>
  <c r="J209" i="29"/>
  <c r="J215" i="29" s="1"/>
  <c r="J220" i="29" s="1"/>
  <c r="B173" i="29"/>
  <c r="M162" i="29"/>
  <c r="M168" i="29" s="1"/>
  <c r="M173" i="29" s="1"/>
  <c r="N159" i="29"/>
  <c r="C162" i="29"/>
  <c r="D162" i="29"/>
  <c r="D168" i="29" s="1"/>
  <c r="D173" i="29" s="1"/>
  <c r="E162" i="29"/>
  <c r="E168" i="29" s="1"/>
  <c r="E173" i="29" s="1"/>
  <c r="I162" i="29"/>
  <c r="I168" i="29" s="1"/>
  <c r="I173" i="29" s="1"/>
  <c r="J162" i="29"/>
  <c r="J168" i="29" s="1"/>
  <c r="J173" i="29" s="1"/>
  <c r="K162" i="29"/>
  <c r="K168" i="29" s="1"/>
  <c r="K173" i="29" s="1"/>
  <c r="B135" i="29"/>
  <c r="N112" i="29"/>
  <c r="E115" i="29"/>
  <c r="E121" i="29" s="1"/>
  <c r="E126" i="29" s="1"/>
  <c r="D115" i="29"/>
  <c r="F115" i="29"/>
  <c r="F121" i="29" s="1"/>
  <c r="F126" i="29" s="1"/>
  <c r="B126" i="29"/>
  <c r="I115" i="29"/>
  <c r="I121" i="29" s="1"/>
  <c r="I126" i="29" s="1"/>
  <c r="J115" i="29"/>
  <c r="J121" i="29" s="1"/>
  <c r="J126" i="29" s="1"/>
  <c r="K115" i="29"/>
  <c r="K121" i="29" s="1"/>
  <c r="K126" i="29" s="1"/>
  <c r="L68" i="29"/>
  <c r="B74" i="29"/>
  <c r="M68" i="29"/>
  <c r="M74" i="29" s="1"/>
  <c r="M79" i="29" s="1"/>
  <c r="B36" i="29"/>
  <c r="N68" i="29" l="1"/>
  <c r="N209" i="29"/>
  <c r="B220" i="29"/>
  <c r="C215" i="29"/>
  <c r="C220" i="29" s="1"/>
  <c r="N162" i="29"/>
  <c r="C168" i="29"/>
  <c r="N115" i="29"/>
  <c r="D121" i="29"/>
  <c r="B79" i="29"/>
  <c r="L74" i="29"/>
  <c r="L79" i="29" s="1"/>
  <c r="N24" i="29"/>
  <c r="N25" i="29"/>
  <c r="N215" i="29" l="1"/>
  <c r="C173" i="29"/>
  <c r="N168" i="29"/>
  <c r="D126" i="29"/>
  <c r="N121" i="29"/>
  <c r="N74" i="29"/>
  <c r="B18" i="29"/>
  <c r="B21" i="29" s="1"/>
  <c r="C18" i="29"/>
  <c r="C21" i="29" s="1"/>
  <c r="C27" i="29" s="1"/>
  <c r="D18" i="29"/>
  <c r="D21" i="29" s="1"/>
  <c r="E18" i="29"/>
  <c r="F18" i="29"/>
  <c r="F21" i="29" s="1"/>
  <c r="G18" i="29"/>
  <c r="H18" i="29"/>
  <c r="I18" i="29"/>
  <c r="I21" i="29" s="1"/>
  <c r="J18" i="29"/>
  <c r="J21" i="29" s="1"/>
  <c r="J27" i="29" s="1"/>
  <c r="K18" i="29"/>
  <c r="K21" i="29" s="1"/>
  <c r="L18" i="29"/>
  <c r="L21" i="29" s="1"/>
  <c r="L27" i="29" s="1"/>
  <c r="M18" i="29"/>
  <c r="M21" i="29" s="1"/>
  <c r="N33" i="29"/>
  <c r="B52" i="29" s="1"/>
  <c r="B53" i="29" s="1"/>
  <c r="B35" i="29"/>
  <c r="N29" i="29"/>
  <c r="N16" i="29"/>
  <c r="N15" i="29"/>
  <c r="N220" i="29" l="1"/>
  <c r="B225" i="29" s="1"/>
  <c r="B226" i="29" s="1"/>
  <c r="B235" i="29"/>
  <c r="N173" i="29"/>
  <c r="B178" i="29" s="1"/>
  <c r="B179" i="29" s="1"/>
  <c r="B188" i="29"/>
  <c r="N126" i="29"/>
  <c r="B131" i="29" s="1"/>
  <c r="B132" i="29" s="1"/>
  <c r="B141" i="29"/>
  <c r="B94" i="29"/>
  <c r="N79" i="29"/>
  <c r="B84" i="29" s="1"/>
  <c r="B85" i="29" s="1"/>
  <c r="I27" i="29"/>
  <c r="I32" i="29" s="1"/>
  <c r="G21" i="29"/>
  <c r="G27" i="29" s="1"/>
  <c r="G32" i="29" s="1"/>
  <c r="E21" i="29"/>
  <c r="E27" i="29" s="1"/>
  <c r="E32" i="29" s="1"/>
  <c r="C32" i="29"/>
  <c r="J32" i="29"/>
  <c r="L32" i="29"/>
  <c r="D27" i="29"/>
  <c r="D32" i="29" s="1"/>
  <c r="M27" i="29"/>
  <c r="M32" i="29" s="1"/>
  <c r="H21" i="29"/>
  <c r="B27" i="29"/>
  <c r="B32" i="29" s="1"/>
  <c r="B41" i="29"/>
  <c r="N18" i="29"/>
  <c r="N23" i="29"/>
  <c r="F27" i="29"/>
  <c r="F32" i="29" s="1"/>
  <c r="K27" i="29"/>
  <c r="K32" i="29" s="1"/>
  <c r="B242" i="29" l="1"/>
  <c r="B243" i="29" s="1"/>
  <c r="B236" i="29"/>
  <c r="B228" i="29"/>
  <c r="B231" i="29" s="1"/>
  <c r="B230" i="29"/>
  <c r="B195" i="29"/>
  <c r="B196" i="29" s="1"/>
  <c r="B189" i="29"/>
  <c r="B183" i="29"/>
  <c r="B181" i="29"/>
  <c r="B184" i="29" s="1"/>
  <c r="B148" i="29"/>
  <c r="B149" i="29" s="1"/>
  <c r="B142" i="29"/>
  <c r="B136" i="29"/>
  <c r="B134" i="29"/>
  <c r="B137" i="29" s="1"/>
  <c r="B89" i="29"/>
  <c r="B87" i="29"/>
  <c r="B90" i="29" s="1"/>
  <c r="B95" i="29"/>
  <c r="B101" i="29"/>
  <c r="B102" i="29" s="1"/>
  <c r="N21" i="29"/>
  <c r="H27" i="29"/>
  <c r="H32" i="29" s="1"/>
  <c r="B104" i="29" l="1"/>
  <c r="B245" i="29"/>
  <c r="C245" i="29"/>
  <c r="C198" i="29"/>
  <c r="B198" i="29"/>
  <c r="C151" i="29"/>
  <c r="B151" i="29"/>
  <c r="C104" i="29"/>
  <c r="N27" i="29"/>
  <c r="B47" i="29" l="1"/>
  <c r="N32" i="29"/>
  <c r="B37" i="29" s="1"/>
  <c r="B38" i="29" s="1"/>
  <c r="B54" i="29" l="1"/>
  <c r="B55" i="29" s="1"/>
  <c r="B40" i="29"/>
  <c r="B43" i="29" s="1"/>
  <c r="B42" i="29"/>
  <c r="B48" i="29"/>
  <c r="C57" i="29" l="1"/>
  <c r="B57" i="29" l="1"/>
</calcChain>
</file>

<file path=xl/sharedStrings.xml><?xml version="1.0" encoding="utf-8"?>
<sst xmlns="http://schemas.openxmlformats.org/spreadsheetml/2006/main" count="397" uniqueCount="66">
  <si>
    <t>Løn i alt</t>
  </si>
  <si>
    <t>Januar</t>
  </si>
  <si>
    <t>Februar</t>
  </si>
  <si>
    <t>Marts</t>
  </si>
  <si>
    <t>April</t>
  </si>
  <si>
    <t>Juni</t>
  </si>
  <si>
    <t>Juli</t>
  </si>
  <si>
    <t>August</t>
  </si>
  <si>
    <t>Pensionsbidrag (arbejdsgivers)</t>
  </si>
  <si>
    <t>Gratialer, provisioner, andre ikke-overenskomstmæssige ydelser, fri bil, telefon, fri kost og logi, personalegoder mm.</t>
  </si>
  <si>
    <t>Må ikke medregnes</t>
  </si>
  <si>
    <t>Medarbejdernavn</t>
  </si>
  <si>
    <t>Hentes automatisk fra tabel ovenfor</t>
  </si>
  <si>
    <t>Beregnes automatisk</t>
  </si>
  <si>
    <t>I alt</t>
  </si>
  <si>
    <t>Indtast manuelt</t>
  </si>
  <si>
    <t>Lønkategori jf. tilsagn</t>
  </si>
  <si>
    <t>ÅR</t>
  </si>
  <si>
    <t>Sociale ydelser</t>
  </si>
  <si>
    <t>Indsæt én fane for hver medarbejder</t>
  </si>
  <si>
    <t xml:space="preserve">De gule felter skal udfyldes - De grå felter beregnes automatisk </t>
  </si>
  <si>
    <t xml:space="preserve">Journal nr. </t>
  </si>
  <si>
    <t>Timer årsværk jf. tilskudsvejledningen</t>
  </si>
  <si>
    <t>Timetal til Bilagsoversigten</t>
  </si>
  <si>
    <t>Hentes automatisk i tabel ovenfor</t>
  </si>
  <si>
    <t xml:space="preserve">Ferieberettiget Løn i alt </t>
  </si>
  <si>
    <t xml:space="preserve">ATP *2 </t>
  </si>
  <si>
    <t>Antal timer per måned fra lønseddel</t>
  </si>
  <si>
    <t>Skema til beregning af timesats</t>
  </si>
  <si>
    <t>Udfyld kun de gule felter i de år og måneder, hvor der er registreret timer</t>
  </si>
  <si>
    <t>Kontrol af samlet lønudgift</t>
  </si>
  <si>
    <t>Kontrol af pct. andel arbejdet på projektet i timer</t>
  </si>
  <si>
    <t>Timer i alt omregnet til årsværk i projektet</t>
  </si>
  <si>
    <t>Faktiske timer registreret på projektet</t>
  </si>
  <si>
    <t xml:space="preserve">Pct. andel af timer på projektet </t>
  </si>
  <si>
    <t>Maksimal udbetaling</t>
  </si>
  <si>
    <t xml:space="preserve"> </t>
  </si>
  <si>
    <t>Timesats beregnet med omregnet standardårsværk</t>
  </si>
  <si>
    <t>Lønudgift i alt jf. bilagsoversigt</t>
  </si>
  <si>
    <t>Maksimal lønsats til lønberegning i bilagsoversigten</t>
  </si>
  <si>
    <t>Timer registreret på projektet</t>
  </si>
  <si>
    <t>Maksimal lønsats for lønkategori jf. tilsagn</t>
  </si>
  <si>
    <t>Skemaets beregning af lønsats</t>
  </si>
  <si>
    <t>Lønsats der ansøges til jf. bilagsoversigten</t>
  </si>
  <si>
    <t>Beregnet lønudgift i alt, til bilagsoversigten</t>
  </si>
  <si>
    <t xml:space="preserve">Difference </t>
  </si>
  <si>
    <t>Faktisk afholdte lønudgifter i alt for året = maksimal udbetaling</t>
  </si>
  <si>
    <t xml:space="preserve">Lønsats jf. tilsagn </t>
  </si>
  <si>
    <t>September</t>
  </si>
  <si>
    <t>Oktober</t>
  </si>
  <si>
    <t>November</t>
  </si>
  <si>
    <t>December</t>
  </si>
  <si>
    <t xml:space="preserve">Feriepenge optjent under ansættelsen på projektet. </t>
  </si>
  <si>
    <t>Maj</t>
  </si>
  <si>
    <t>Nedskriv yderligere lønudgiften med beløbet hvis cellen er rød</t>
  </si>
  <si>
    <t>Skal der ske yderlig nedskrivning i forhold til de faktiske lønomkostninger</t>
  </si>
  <si>
    <t>Nedskriv lønudgiften med beløbet, hvis cellen er rød</t>
  </si>
  <si>
    <t>Nedskriv lønudgift i bilagsoversigten, hvis cellen er rød</t>
  </si>
  <si>
    <t xml:space="preserve">Ferieberettiget løn </t>
  </si>
  <si>
    <t xml:space="preserve">Ferieberettiget tillæg </t>
  </si>
  <si>
    <t>Antal timer omregnet til standardårsværk per måned</t>
  </si>
  <si>
    <t xml:space="preserve">Feriepengesats, i månederne januar 2020 - t.o.m august 2020 må du tillægge yderligere 0,5% til feriepengesatsen.
Læs i  vejledningen til skemaet hvilken sats du skal anvende. </t>
  </si>
  <si>
    <t>Hvis medarbejderen i lønsedlen reguleres i løn og pension bagudrettet, skal beløbene periodiseres, se også vejledningen til skemaet.</t>
  </si>
  <si>
    <t>Værdierne i de blå felter skal overføres til bilagsoversigten</t>
  </si>
  <si>
    <t>Lønsats og beregning af lønudgift</t>
  </si>
  <si>
    <t>Opdateret 05-01-2024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</si>
</sst>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4" fontId="0" fillId="0" borderId="0" xfId="0" applyNumberFormat="1" applyFill="1"/>
    <xf numFmtId="0" fontId="0" fillId="0" borderId="0" xfId="0" applyFill="1" applyBorder="1"/>
    <xf numFmtId="0" fontId="0" fillId="0" borderId="0" xfId="0" applyFill="1"/>
    <xf numFmtId="4" fontId="4" fillId="0" borderId="0" xfId="0" applyNumberFormat="1" applyFont="1" applyFill="1"/>
    <xf numFmtId="0" fontId="5" fillId="0" borderId="0" xfId="0" applyFont="1" applyFill="1"/>
    <xf numFmtId="0" fontId="0" fillId="0" borderId="0" xfId="0"/>
    <xf numFmtId="0" fontId="0" fillId="3" borderId="1" xfId="0" applyFill="1" applyBorder="1"/>
    <xf numFmtId="4" fontId="0" fillId="3" borderId="1" xfId="0" applyNumberFormat="1" applyFill="1" applyBorder="1"/>
    <xf numFmtId="17" fontId="0" fillId="3" borderId="1" xfId="0" applyNumberFormat="1" applyFill="1" applyBorder="1"/>
    <xf numFmtId="0" fontId="0" fillId="3" borderId="0" xfId="0" applyFill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3" fillId="0" borderId="0" xfId="0" applyFont="1"/>
    <xf numFmtId="0" fontId="7" fillId="3" borderId="1" xfId="0" applyFont="1" applyFill="1" applyBorder="1" applyAlignment="1">
      <alignment wrapText="1"/>
    </xf>
    <xf numFmtId="4" fontId="0" fillId="3" borderId="0" xfId="0" applyNumberFormat="1" applyFill="1" applyBorder="1"/>
    <xf numFmtId="0" fontId="2" fillId="3" borderId="0" xfId="0" applyFont="1" applyFill="1" applyAlignment="1">
      <alignment vertical="top"/>
    </xf>
    <xf numFmtId="0" fontId="7" fillId="3" borderId="1" xfId="0" applyFont="1" applyFill="1" applyBorder="1" applyAlignment="1">
      <alignment vertical="top" wrapText="1"/>
    </xf>
    <xf numFmtId="4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vertical="center"/>
    </xf>
    <xf numFmtId="4" fontId="2" fillId="4" borderId="1" xfId="0" applyNumberFormat="1" applyFont="1" applyFill="1" applyBorder="1"/>
    <xf numFmtId="0" fontId="9" fillId="0" borderId="0" xfId="0" applyFont="1"/>
    <xf numFmtId="0" fontId="10" fillId="0" borderId="0" xfId="0" applyFont="1"/>
    <xf numFmtId="0" fontId="7" fillId="3" borderId="1" xfId="1" applyFont="1" applyFill="1" applyBorder="1" applyAlignment="1">
      <alignment vertical="top" wrapText="1"/>
    </xf>
    <xf numFmtId="0" fontId="7" fillId="3" borderId="1" xfId="1" applyFont="1" applyFill="1" applyBorder="1" applyAlignment="1">
      <alignment wrapText="1"/>
    </xf>
    <xf numFmtId="0" fontId="2" fillId="3" borderId="0" xfId="0" applyFont="1" applyFill="1" applyBorder="1" applyAlignment="1">
      <alignment vertical="top"/>
    </xf>
    <xf numFmtId="2" fontId="0" fillId="3" borderId="1" xfId="0" applyNumberFormat="1" applyFont="1" applyFill="1" applyBorder="1"/>
    <xf numFmtId="4" fontId="0" fillId="3" borderId="1" xfId="0" applyNumberFormat="1" applyFont="1" applyFill="1" applyBorder="1"/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/>
    <xf numFmtId="0" fontId="1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11" fillId="3" borderId="0" xfId="3" applyNumberFormat="1" applyFont="1" applyFill="1" applyBorder="1" applyAlignment="1">
      <alignment horizontal="center" vertical="center"/>
    </xf>
    <xf numFmtId="0" fontId="2" fillId="4" borderId="0" xfId="0" applyFont="1" applyFill="1"/>
    <xf numFmtId="0" fontId="12" fillId="4" borderId="0" xfId="0" applyFont="1" applyFill="1"/>
    <xf numFmtId="0" fontId="0" fillId="0" borderId="0" xfId="0" applyFill="1" applyBorder="1" applyAlignment="1">
      <alignment vertical="center"/>
    </xf>
    <xf numFmtId="4" fontId="0" fillId="0" borderId="0" xfId="0" applyNumberFormat="1" applyFill="1" applyBorder="1"/>
    <xf numFmtId="0" fontId="7" fillId="0" borderId="0" xfId="1" applyFont="1" applyFill="1" applyBorder="1" applyAlignment="1">
      <alignment vertical="top" wrapText="1"/>
    </xf>
    <xf numFmtId="4" fontId="0" fillId="0" borderId="0" xfId="0" applyNumberFormat="1"/>
    <xf numFmtId="4" fontId="0" fillId="2" borderId="1" xfId="0" applyNumberFormat="1" applyFont="1" applyFill="1" applyBorder="1" applyProtection="1">
      <protection locked="0"/>
    </xf>
    <xf numFmtId="0" fontId="0" fillId="3" borderId="1" xfId="0" applyFill="1" applyBorder="1" applyAlignment="1">
      <alignment vertical="center" wrapText="1"/>
    </xf>
    <xf numFmtId="164" fontId="0" fillId="3" borderId="1" xfId="3" applyFont="1" applyFill="1" applyBorder="1" applyAlignment="1">
      <alignment horizontal="center"/>
    </xf>
    <xf numFmtId="9" fontId="0" fillId="3" borderId="1" xfId="5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/>
    </xf>
    <xf numFmtId="0" fontId="13" fillId="0" borderId="0" xfId="0" applyFont="1"/>
    <xf numFmtId="0" fontId="0" fillId="0" borderId="0" xfId="1" applyFont="1" applyAlignment="1">
      <alignment wrapText="1"/>
    </xf>
    <xf numFmtId="0" fontId="6" fillId="0" borderId="0" xfId="1" applyFont="1"/>
    <xf numFmtId="164" fontId="6" fillId="0" borderId="0" xfId="3" applyFont="1"/>
    <xf numFmtId="164" fontId="0" fillId="0" borderId="0" xfId="0" applyNumberFormat="1"/>
    <xf numFmtId="4" fontId="6" fillId="2" borderId="1" xfId="1" applyNumberFormat="1" applyFill="1" applyBorder="1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4" fontId="0" fillId="2" borderId="1" xfId="0" applyNumberFormat="1" applyFill="1" applyBorder="1" applyProtection="1">
      <protection locked="0"/>
    </xf>
    <xf numFmtId="10" fontId="0" fillId="2" borderId="1" xfId="5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2" xfId="1" applyFont="1" applyFill="1" applyBorder="1" applyAlignment="1" applyProtection="1">
      <alignment horizontal="right"/>
      <protection locked="0"/>
    </xf>
    <xf numFmtId="0" fontId="6" fillId="2" borderId="3" xfId="1" applyFill="1" applyBorder="1" applyAlignment="1" applyProtection="1">
      <alignment horizontal="right"/>
      <protection locked="0"/>
    </xf>
    <xf numFmtId="0" fontId="6" fillId="2" borderId="2" xfId="1" applyFill="1" applyBorder="1" applyAlignment="1" applyProtection="1">
      <alignment horizontal="right"/>
      <protection locked="0"/>
    </xf>
  </cellXfs>
  <cellStyles count="6">
    <cellStyle name="Komma" xfId="3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00000000-0005-0000-0000-000004000000}"/>
    <cellStyle name="Procent" xfId="5" builtinId="5"/>
  </cellStyles>
  <dxfs count="25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15990</xdr:colOff>
      <xdr:row>1</xdr:row>
      <xdr:rowOff>278048</xdr:rowOff>
    </xdr:from>
    <xdr:to>
      <xdr:col>13</xdr:col>
      <xdr:colOff>437030</xdr:colOff>
      <xdr:row>4</xdr:row>
      <xdr:rowOff>336175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456C46B-EDCE-472F-9078-A2DF80CF5B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 bwMode="auto">
        <a:xfrm>
          <a:off x="14157814" y="468548"/>
          <a:ext cx="2438098" cy="853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5"/>
  <sheetViews>
    <sheetView tabSelected="1" zoomScale="85" zoomScaleNormal="85" workbookViewId="0">
      <selection activeCell="H6" sqref="H6"/>
    </sheetView>
  </sheetViews>
  <sheetFormatPr defaultRowHeight="15" x14ac:dyDescent="0.25"/>
  <cols>
    <col min="1" max="1" width="60.85546875" style="7" customWidth="1"/>
    <col min="2" max="14" width="15.140625" style="7" customWidth="1"/>
    <col min="15" max="257" width="9.140625" style="7"/>
    <col min="258" max="258" width="27.7109375" style="7" bestFit="1" customWidth="1"/>
    <col min="259" max="264" width="10.140625" style="7" bestFit="1" customWidth="1"/>
    <col min="265" max="513" width="9.140625" style="7"/>
    <col min="514" max="514" width="27.7109375" style="7" bestFit="1" customWidth="1"/>
    <col min="515" max="520" width="10.140625" style="7" bestFit="1" customWidth="1"/>
    <col min="521" max="769" width="9.140625" style="7"/>
    <col min="770" max="770" width="27.7109375" style="7" bestFit="1" customWidth="1"/>
    <col min="771" max="776" width="10.140625" style="7" bestFit="1" customWidth="1"/>
    <col min="777" max="1025" width="9.140625" style="7"/>
    <col min="1026" max="1026" width="27.7109375" style="7" bestFit="1" customWidth="1"/>
    <col min="1027" max="1032" width="10.140625" style="7" bestFit="1" customWidth="1"/>
    <col min="1033" max="1281" width="9.140625" style="7"/>
    <col min="1282" max="1282" width="27.7109375" style="7" bestFit="1" customWidth="1"/>
    <col min="1283" max="1288" width="10.140625" style="7" bestFit="1" customWidth="1"/>
    <col min="1289" max="1537" width="9.140625" style="7"/>
    <col min="1538" max="1538" width="27.7109375" style="7" bestFit="1" customWidth="1"/>
    <col min="1539" max="1544" width="10.140625" style="7" bestFit="1" customWidth="1"/>
    <col min="1545" max="1793" width="9.140625" style="7"/>
    <col min="1794" max="1794" width="27.7109375" style="7" bestFit="1" customWidth="1"/>
    <col min="1795" max="1800" width="10.140625" style="7" bestFit="1" customWidth="1"/>
    <col min="1801" max="2049" width="9.140625" style="7"/>
    <col min="2050" max="2050" width="27.7109375" style="7" bestFit="1" customWidth="1"/>
    <col min="2051" max="2056" width="10.140625" style="7" bestFit="1" customWidth="1"/>
    <col min="2057" max="2305" width="9.140625" style="7"/>
    <col min="2306" max="2306" width="27.7109375" style="7" bestFit="1" customWidth="1"/>
    <col min="2307" max="2312" width="10.140625" style="7" bestFit="1" customWidth="1"/>
    <col min="2313" max="2561" width="9.140625" style="7"/>
    <col min="2562" max="2562" width="27.7109375" style="7" bestFit="1" customWidth="1"/>
    <col min="2563" max="2568" width="10.140625" style="7" bestFit="1" customWidth="1"/>
    <col min="2569" max="2817" width="9.140625" style="7"/>
    <col min="2818" max="2818" width="27.7109375" style="7" bestFit="1" customWidth="1"/>
    <col min="2819" max="2824" width="10.140625" style="7" bestFit="1" customWidth="1"/>
    <col min="2825" max="3073" width="9.140625" style="7"/>
    <col min="3074" max="3074" width="27.7109375" style="7" bestFit="1" customWidth="1"/>
    <col min="3075" max="3080" width="10.140625" style="7" bestFit="1" customWidth="1"/>
    <col min="3081" max="3329" width="9.140625" style="7"/>
    <col min="3330" max="3330" width="27.7109375" style="7" bestFit="1" customWidth="1"/>
    <col min="3331" max="3336" width="10.140625" style="7" bestFit="1" customWidth="1"/>
    <col min="3337" max="3585" width="9.140625" style="7"/>
    <col min="3586" max="3586" width="27.7109375" style="7" bestFit="1" customWidth="1"/>
    <col min="3587" max="3592" width="10.140625" style="7" bestFit="1" customWidth="1"/>
    <col min="3593" max="3841" width="9.140625" style="7"/>
    <col min="3842" max="3842" width="27.7109375" style="7" bestFit="1" customWidth="1"/>
    <col min="3843" max="3848" width="10.140625" style="7" bestFit="1" customWidth="1"/>
    <col min="3849" max="4097" width="9.140625" style="7"/>
    <col min="4098" max="4098" width="27.7109375" style="7" bestFit="1" customWidth="1"/>
    <col min="4099" max="4104" width="10.140625" style="7" bestFit="1" customWidth="1"/>
    <col min="4105" max="4353" width="9.140625" style="7"/>
    <col min="4354" max="4354" width="27.7109375" style="7" bestFit="1" customWidth="1"/>
    <col min="4355" max="4360" width="10.140625" style="7" bestFit="1" customWidth="1"/>
    <col min="4361" max="4609" width="9.140625" style="7"/>
    <col min="4610" max="4610" width="27.7109375" style="7" bestFit="1" customWidth="1"/>
    <col min="4611" max="4616" width="10.140625" style="7" bestFit="1" customWidth="1"/>
    <col min="4617" max="4865" width="9.140625" style="7"/>
    <col min="4866" max="4866" width="27.7109375" style="7" bestFit="1" customWidth="1"/>
    <col min="4867" max="4872" width="10.140625" style="7" bestFit="1" customWidth="1"/>
    <col min="4873" max="5121" width="9.140625" style="7"/>
    <col min="5122" max="5122" width="27.7109375" style="7" bestFit="1" customWidth="1"/>
    <col min="5123" max="5128" width="10.140625" style="7" bestFit="1" customWidth="1"/>
    <col min="5129" max="5377" width="9.140625" style="7"/>
    <col min="5378" max="5378" width="27.7109375" style="7" bestFit="1" customWidth="1"/>
    <col min="5379" max="5384" width="10.140625" style="7" bestFit="1" customWidth="1"/>
    <col min="5385" max="5633" width="9.140625" style="7"/>
    <col min="5634" max="5634" width="27.7109375" style="7" bestFit="1" customWidth="1"/>
    <col min="5635" max="5640" width="10.140625" style="7" bestFit="1" customWidth="1"/>
    <col min="5641" max="5889" width="9.140625" style="7"/>
    <col min="5890" max="5890" width="27.7109375" style="7" bestFit="1" customWidth="1"/>
    <col min="5891" max="5896" width="10.140625" style="7" bestFit="1" customWidth="1"/>
    <col min="5897" max="6145" width="9.140625" style="7"/>
    <col min="6146" max="6146" width="27.7109375" style="7" bestFit="1" customWidth="1"/>
    <col min="6147" max="6152" width="10.140625" style="7" bestFit="1" customWidth="1"/>
    <col min="6153" max="6401" width="9.140625" style="7"/>
    <col min="6402" max="6402" width="27.7109375" style="7" bestFit="1" customWidth="1"/>
    <col min="6403" max="6408" width="10.140625" style="7" bestFit="1" customWidth="1"/>
    <col min="6409" max="6657" width="9.140625" style="7"/>
    <col min="6658" max="6658" width="27.7109375" style="7" bestFit="1" customWidth="1"/>
    <col min="6659" max="6664" width="10.140625" style="7" bestFit="1" customWidth="1"/>
    <col min="6665" max="6913" width="9.140625" style="7"/>
    <col min="6914" max="6914" width="27.7109375" style="7" bestFit="1" customWidth="1"/>
    <col min="6915" max="6920" width="10.140625" style="7" bestFit="1" customWidth="1"/>
    <col min="6921" max="7169" width="9.140625" style="7"/>
    <col min="7170" max="7170" width="27.7109375" style="7" bestFit="1" customWidth="1"/>
    <col min="7171" max="7176" width="10.140625" style="7" bestFit="1" customWidth="1"/>
    <col min="7177" max="7425" width="9.140625" style="7"/>
    <col min="7426" max="7426" width="27.7109375" style="7" bestFit="1" customWidth="1"/>
    <col min="7427" max="7432" width="10.140625" style="7" bestFit="1" customWidth="1"/>
    <col min="7433" max="7681" width="9.140625" style="7"/>
    <col min="7682" max="7682" width="27.7109375" style="7" bestFit="1" customWidth="1"/>
    <col min="7683" max="7688" width="10.140625" style="7" bestFit="1" customWidth="1"/>
    <col min="7689" max="7937" width="9.140625" style="7"/>
    <col min="7938" max="7938" width="27.7109375" style="7" bestFit="1" customWidth="1"/>
    <col min="7939" max="7944" width="10.140625" style="7" bestFit="1" customWidth="1"/>
    <col min="7945" max="8193" width="9.140625" style="7"/>
    <col min="8194" max="8194" width="27.7109375" style="7" bestFit="1" customWidth="1"/>
    <col min="8195" max="8200" width="10.140625" style="7" bestFit="1" customWidth="1"/>
    <col min="8201" max="8449" width="9.140625" style="7"/>
    <col min="8450" max="8450" width="27.7109375" style="7" bestFit="1" customWidth="1"/>
    <col min="8451" max="8456" width="10.140625" style="7" bestFit="1" customWidth="1"/>
    <col min="8457" max="8705" width="9.140625" style="7"/>
    <col min="8706" max="8706" width="27.7109375" style="7" bestFit="1" customWidth="1"/>
    <col min="8707" max="8712" width="10.140625" style="7" bestFit="1" customWidth="1"/>
    <col min="8713" max="8961" width="9.140625" style="7"/>
    <col min="8962" max="8962" width="27.7109375" style="7" bestFit="1" customWidth="1"/>
    <col min="8963" max="8968" width="10.140625" style="7" bestFit="1" customWidth="1"/>
    <col min="8969" max="9217" width="9.140625" style="7"/>
    <col min="9218" max="9218" width="27.7109375" style="7" bestFit="1" customWidth="1"/>
    <col min="9219" max="9224" width="10.140625" style="7" bestFit="1" customWidth="1"/>
    <col min="9225" max="9473" width="9.140625" style="7"/>
    <col min="9474" max="9474" width="27.7109375" style="7" bestFit="1" customWidth="1"/>
    <col min="9475" max="9480" width="10.140625" style="7" bestFit="1" customWidth="1"/>
    <col min="9481" max="9729" width="9.140625" style="7"/>
    <col min="9730" max="9730" width="27.7109375" style="7" bestFit="1" customWidth="1"/>
    <col min="9731" max="9736" width="10.140625" style="7" bestFit="1" customWidth="1"/>
    <col min="9737" max="9985" width="9.140625" style="7"/>
    <col min="9986" max="9986" width="27.7109375" style="7" bestFit="1" customWidth="1"/>
    <col min="9987" max="9992" width="10.140625" style="7" bestFit="1" customWidth="1"/>
    <col min="9993" max="10241" width="9.140625" style="7"/>
    <col min="10242" max="10242" width="27.7109375" style="7" bestFit="1" customWidth="1"/>
    <col min="10243" max="10248" width="10.140625" style="7" bestFit="1" customWidth="1"/>
    <col min="10249" max="10497" width="9.140625" style="7"/>
    <col min="10498" max="10498" width="27.7109375" style="7" bestFit="1" customWidth="1"/>
    <col min="10499" max="10504" width="10.140625" style="7" bestFit="1" customWidth="1"/>
    <col min="10505" max="10753" width="9.140625" style="7"/>
    <col min="10754" max="10754" width="27.7109375" style="7" bestFit="1" customWidth="1"/>
    <col min="10755" max="10760" width="10.140625" style="7" bestFit="1" customWidth="1"/>
    <col min="10761" max="11009" width="9.140625" style="7"/>
    <col min="11010" max="11010" width="27.7109375" style="7" bestFit="1" customWidth="1"/>
    <col min="11011" max="11016" width="10.140625" style="7" bestFit="1" customWidth="1"/>
    <col min="11017" max="11265" width="9.140625" style="7"/>
    <col min="11266" max="11266" width="27.7109375" style="7" bestFit="1" customWidth="1"/>
    <col min="11267" max="11272" width="10.140625" style="7" bestFit="1" customWidth="1"/>
    <col min="11273" max="11521" width="9.140625" style="7"/>
    <col min="11522" max="11522" width="27.7109375" style="7" bestFit="1" customWidth="1"/>
    <col min="11523" max="11528" width="10.140625" style="7" bestFit="1" customWidth="1"/>
    <col min="11529" max="11777" width="9.140625" style="7"/>
    <col min="11778" max="11778" width="27.7109375" style="7" bestFit="1" customWidth="1"/>
    <col min="11779" max="11784" width="10.140625" style="7" bestFit="1" customWidth="1"/>
    <col min="11785" max="12033" width="9.140625" style="7"/>
    <col min="12034" max="12034" width="27.7109375" style="7" bestFit="1" customWidth="1"/>
    <col min="12035" max="12040" width="10.140625" style="7" bestFit="1" customWidth="1"/>
    <col min="12041" max="12289" width="9.140625" style="7"/>
    <col min="12290" max="12290" width="27.7109375" style="7" bestFit="1" customWidth="1"/>
    <col min="12291" max="12296" width="10.140625" style="7" bestFit="1" customWidth="1"/>
    <col min="12297" max="12545" width="9.140625" style="7"/>
    <col min="12546" max="12546" width="27.7109375" style="7" bestFit="1" customWidth="1"/>
    <col min="12547" max="12552" width="10.140625" style="7" bestFit="1" customWidth="1"/>
    <col min="12553" max="12801" width="9.140625" style="7"/>
    <col min="12802" max="12802" width="27.7109375" style="7" bestFit="1" customWidth="1"/>
    <col min="12803" max="12808" width="10.140625" style="7" bestFit="1" customWidth="1"/>
    <col min="12809" max="13057" width="9.140625" style="7"/>
    <col min="13058" max="13058" width="27.7109375" style="7" bestFit="1" customWidth="1"/>
    <col min="13059" max="13064" width="10.140625" style="7" bestFit="1" customWidth="1"/>
    <col min="13065" max="13313" width="9.140625" style="7"/>
    <col min="13314" max="13314" width="27.7109375" style="7" bestFit="1" customWidth="1"/>
    <col min="13315" max="13320" width="10.140625" style="7" bestFit="1" customWidth="1"/>
    <col min="13321" max="13569" width="9.140625" style="7"/>
    <col min="13570" max="13570" width="27.7109375" style="7" bestFit="1" customWidth="1"/>
    <col min="13571" max="13576" width="10.140625" style="7" bestFit="1" customWidth="1"/>
    <col min="13577" max="13825" width="9.140625" style="7"/>
    <col min="13826" max="13826" width="27.7109375" style="7" bestFit="1" customWidth="1"/>
    <col min="13827" max="13832" width="10.140625" style="7" bestFit="1" customWidth="1"/>
    <col min="13833" max="14081" width="9.140625" style="7"/>
    <col min="14082" max="14082" width="27.7109375" style="7" bestFit="1" customWidth="1"/>
    <col min="14083" max="14088" width="10.140625" style="7" bestFit="1" customWidth="1"/>
    <col min="14089" max="14337" width="9.140625" style="7"/>
    <col min="14338" max="14338" width="27.7109375" style="7" bestFit="1" customWidth="1"/>
    <col min="14339" max="14344" width="10.140625" style="7" bestFit="1" customWidth="1"/>
    <col min="14345" max="14593" width="9.140625" style="7"/>
    <col min="14594" max="14594" width="27.7109375" style="7" bestFit="1" customWidth="1"/>
    <col min="14595" max="14600" width="10.140625" style="7" bestFit="1" customWidth="1"/>
    <col min="14601" max="14849" width="9.140625" style="7"/>
    <col min="14850" max="14850" width="27.7109375" style="7" bestFit="1" customWidth="1"/>
    <col min="14851" max="14856" width="10.140625" style="7" bestFit="1" customWidth="1"/>
    <col min="14857" max="15105" width="9.140625" style="7"/>
    <col min="15106" max="15106" width="27.7109375" style="7" bestFit="1" customWidth="1"/>
    <col min="15107" max="15112" width="10.140625" style="7" bestFit="1" customWidth="1"/>
    <col min="15113" max="15361" width="9.140625" style="7"/>
    <col min="15362" max="15362" width="27.7109375" style="7" bestFit="1" customWidth="1"/>
    <col min="15363" max="15368" width="10.140625" style="7" bestFit="1" customWidth="1"/>
    <col min="15369" max="15617" width="9.140625" style="7"/>
    <col min="15618" max="15618" width="27.7109375" style="7" bestFit="1" customWidth="1"/>
    <col min="15619" max="15624" width="10.140625" style="7" bestFit="1" customWidth="1"/>
    <col min="15625" max="15873" width="9.140625" style="7"/>
    <col min="15874" max="15874" width="27.7109375" style="7" bestFit="1" customWidth="1"/>
    <col min="15875" max="15880" width="10.140625" style="7" bestFit="1" customWidth="1"/>
    <col min="15881" max="16129" width="9.140625" style="7"/>
    <col min="16130" max="16130" width="27.7109375" style="7" bestFit="1" customWidth="1"/>
    <col min="16131" max="16136" width="10.140625" style="7" bestFit="1" customWidth="1"/>
    <col min="16137" max="16384" width="9.140625" style="7"/>
  </cols>
  <sheetData>
    <row r="1" spans="1:14" x14ac:dyDescent="0.25">
      <c r="A1" s="7" t="s">
        <v>65</v>
      </c>
    </row>
    <row r="2" spans="1:14" ht="26.25" x14ac:dyDescent="0.4">
      <c r="A2" s="23" t="s">
        <v>20</v>
      </c>
    </row>
    <row r="3" spans="1:14" ht="21" x14ac:dyDescent="0.35">
      <c r="A3" s="24" t="s">
        <v>29</v>
      </c>
    </row>
    <row r="5" spans="1:14" ht="26.25" x14ac:dyDescent="0.4">
      <c r="A5" s="23" t="s">
        <v>19</v>
      </c>
      <c r="B5" s="1"/>
      <c r="C5" s="1"/>
      <c r="D5" s="1"/>
      <c r="E5" s="37" t="s">
        <v>63</v>
      </c>
      <c r="F5" s="37"/>
      <c r="G5" s="37"/>
      <c r="H5" s="36"/>
      <c r="I5" s="1" t="s">
        <v>36</v>
      </c>
    </row>
    <row r="6" spans="1:14" x14ac:dyDescent="0.25">
      <c r="A6" s="13" t="s">
        <v>21</v>
      </c>
      <c r="B6" s="57"/>
      <c r="C6" s="58"/>
      <c r="D6" s="1"/>
      <c r="H6" s="1"/>
      <c r="I6" s="1"/>
    </row>
    <row r="7" spans="1:14" x14ac:dyDescent="0.25">
      <c r="A7" s="13" t="s">
        <v>11</v>
      </c>
      <c r="B7" s="59"/>
      <c r="C7" s="60"/>
      <c r="F7" s="1"/>
      <c r="G7" s="1"/>
    </row>
    <row r="8" spans="1:14" x14ac:dyDescent="0.25">
      <c r="A8" s="14" t="s">
        <v>16</v>
      </c>
      <c r="B8" s="61"/>
      <c r="C8" s="60"/>
      <c r="F8" s="1"/>
      <c r="G8" s="1"/>
    </row>
    <row r="9" spans="1:14" x14ac:dyDescent="0.25">
      <c r="A9" s="14" t="s">
        <v>47</v>
      </c>
      <c r="B9" s="61"/>
      <c r="C9" s="60"/>
      <c r="F9" s="1"/>
      <c r="G9" s="1"/>
    </row>
    <row r="10" spans="1:14" x14ac:dyDescent="0.25">
      <c r="A10" s="13" t="s">
        <v>22</v>
      </c>
      <c r="B10" s="61"/>
      <c r="C10" s="60"/>
      <c r="F10" s="1"/>
      <c r="G10" s="1"/>
    </row>
    <row r="11" spans="1:14" s="4" customFormat="1" ht="28.5" x14ac:dyDescent="0.45">
      <c r="A11" s="7"/>
      <c r="B11" s="7"/>
      <c r="C11" s="5"/>
      <c r="D11" s="5"/>
      <c r="E11" s="48" t="s">
        <v>62</v>
      </c>
      <c r="F11" s="2"/>
      <c r="G11" s="2"/>
      <c r="H11" s="2"/>
      <c r="I11" s="6"/>
    </row>
    <row r="13" spans="1:14" ht="26.25" x14ac:dyDescent="0.4">
      <c r="A13" s="15" t="s">
        <v>28</v>
      </c>
      <c r="F13" s="34" t="s">
        <v>17</v>
      </c>
      <c r="G13" s="54"/>
    </row>
    <row r="14" spans="1:14" x14ac:dyDescent="0.25">
      <c r="A14" s="8"/>
      <c r="B14" s="10" t="s">
        <v>1</v>
      </c>
      <c r="C14" s="10" t="s">
        <v>2</v>
      </c>
      <c r="D14" s="10" t="s">
        <v>3</v>
      </c>
      <c r="E14" s="10" t="s">
        <v>4</v>
      </c>
      <c r="F14" s="10" t="s">
        <v>53</v>
      </c>
      <c r="G14" s="10" t="s">
        <v>5</v>
      </c>
      <c r="H14" s="10" t="s">
        <v>6</v>
      </c>
      <c r="I14" s="10" t="s">
        <v>7</v>
      </c>
      <c r="J14" s="10" t="s">
        <v>48</v>
      </c>
      <c r="K14" s="10" t="s">
        <v>49</v>
      </c>
      <c r="L14" s="10" t="s">
        <v>50</v>
      </c>
      <c r="M14" s="10" t="s">
        <v>51</v>
      </c>
      <c r="N14" s="8" t="s">
        <v>14</v>
      </c>
    </row>
    <row r="15" spans="1:14" x14ac:dyDescent="0.25">
      <c r="A15" s="31" t="s">
        <v>58</v>
      </c>
      <c r="B15" s="55"/>
      <c r="C15" s="55"/>
      <c r="D15" s="42"/>
      <c r="E15" s="42"/>
      <c r="F15" s="42"/>
      <c r="G15" s="42"/>
      <c r="H15" s="42"/>
      <c r="I15" s="55"/>
      <c r="J15" s="55"/>
      <c r="K15" s="55"/>
      <c r="L15" s="55"/>
      <c r="M15" s="55"/>
      <c r="N15" s="9">
        <f>ROUND(SUM(B15:M15),2)</f>
        <v>0</v>
      </c>
    </row>
    <row r="16" spans="1:14" x14ac:dyDescent="0.25">
      <c r="A16" s="31" t="s">
        <v>59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9">
        <f t="shared" ref="N16" si="0">ROUND(SUM(B16:M16),2)</f>
        <v>0</v>
      </c>
    </row>
    <row r="17" spans="1:14" ht="30" customHeight="1" x14ac:dyDescent="0.25">
      <c r="A17" s="12" t="s">
        <v>9</v>
      </c>
      <c r="B17" s="20" t="s">
        <v>10</v>
      </c>
      <c r="C17" s="20" t="s">
        <v>10</v>
      </c>
      <c r="D17" s="20" t="s">
        <v>10</v>
      </c>
      <c r="E17" s="20" t="s">
        <v>10</v>
      </c>
      <c r="F17" s="20" t="s">
        <v>10</v>
      </c>
      <c r="G17" s="20" t="s">
        <v>10</v>
      </c>
      <c r="H17" s="20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20" t="s">
        <v>10</v>
      </c>
      <c r="N17" s="9"/>
    </row>
    <row r="18" spans="1:14" x14ac:dyDescent="0.25">
      <c r="A18" s="31" t="s">
        <v>25</v>
      </c>
      <c r="B18" s="9">
        <f t="shared" ref="B18:M18" si="1">ROUND(SUM(B15:B16),2)</f>
        <v>0</v>
      </c>
      <c r="C18" s="9">
        <f t="shared" si="1"/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  <c r="H18" s="9">
        <f t="shared" si="1"/>
        <v>0</v>
      </c>
      <c r="I18" s="9">
        <f t="shared" si="1"/>
        <v>0</v>
      </c>
      <c r="J18" s="9">
        <f t="shared" si="1"/>
        <v>0</v>
      </c>
      <c r="K18" s="9">
        <f t="shared" si="1"/>
        <v>0</v>
      </c>
      <c r="L18" s="9">
        <f t="shared" si="1"/>
        <v>0</v>
      </c>
      <c r="M18" s="9">
        <f t="shared" si="1"/>
        <v>0</v>
      </c>
      <c r="N18" s="9">
        <f>ROUND(SUM(B18:M18),2)</f>
        <v>0</v>
      </c>
    </row>
    <row r="19" spans="1:14" x14ac:dyDescent="0.25">
      <c r="A19" s="3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42" customHeight="1" x14ac:dyDescent="0.25">
      <c r="A20" s="12" t="s">
        <v>61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9"/>
    </row>
    <row r="21" spans="1:14" ht="15" customHeight="1" x14ac:dyDescent="0.25">
      <c r="A21" s="31" t="s">
        <v>52</v>
      </c>
      <c r="B21" s="9">
        <f t="shared" ref="B21:M21" si="2">ROUND(B18*B20,2)</f>
        <v>0</v>
      </c>
      <c r="C21" s="9">
        <f t="shared" si="2"/>
        <v>0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si="2"/>
        <v>0</v>
      </c>
      <c r="H21" s="9">
        <f>ROUND(H18*H20,2)</f>
        <v>0</v>
      </c>
      <c r="I21" s="9">
        <f t="shared" si="2"/>
        <v>0</v>
      </c>
      <c r="J21" s="9">
        <f t="shared" si="2"/>
        <v>0</v>
      </c>
      <c r="K21" s="9">
        <f t="shared" si="2"/>
        <v>0</v>
      </c>
      <c r="L21" s="9">
        <f t="shared" si="2"/>
        <v>0</v>
      </c>
      <c r="M21" s="9">
        <f t="shared" si="2"/>
        <v>0</v>
      </c>
      <c r="N21" s="9">
        <f>ROUND(SUM(B21:M21),2)</f>
        <v>0</v>
      </c>
    </row>
    <row r="22" spans="1:14" ht="15" customHeight="1" x14ac:dyDescent="0.25">
      <c r="A22" s="3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31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9">
        <f>ROUND(SUM(B23:M23),2)</f>
        <v>0</v>
      </c>
    </row>
    <row r="24" spans="1:14" x14ac:dyDescent="0.25">
      <c r="A24" s="31" t="s">
        <v>26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9">
        <f>ROUND(SUM(B24:M24),2)</f>
        <v>0</v>
      </c>
    </row>
    <row r="25" spans="1:14" x14ac:dyDescent="0.25">
      <c r="A25" s="31" t="s">
        <v>18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9">
        <f>ROUND(SUM(B25:M25),2)</f>
        <v>0</v>
      </c>
    </row>
    <row r="26" spans="1:14" x14ac:dyDescent="0.25">
      <c r="A26" s="3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31" t="s">
        <v>0</v>
      </c>
      <c r="B27" s="9">
        <f t="shared" ref="B27:M27" si="3">ROUND(SUM(B21:B25)+B18,2)</f>
        <v>0</v>
      </c>
      <c r="C27" s="9">
        <f t="shared" si="3"/>
        <v>0</v>
      </c>
      <c r="D27" s="9">
        <f t="shared" si="3"/>
        <v>0</v>
      </c>
      <c r="E27" s="9">
        <f t="shared" si="3"/>
        <v>0</v>
      </c>
      <c r="F27" s="9">
        <f t="shared" si="3"/>
        <v>0</v>
      </c>
      <c r="G27" s="9">
        <f t="shared" si="3"/>
        <v>0</v>
      </c>
      <c r="H27" s="9">
        <f>ROUND(SUM(H21:H25)+H18,2)</f>
        <v>0</v>
      </c>
      <c r="I27" s="9">
        <f t="shared" si="3"/>
        <v>0</v>
      </c>
      <c r="J27" s="9">
        <f t="shared" si="3"/>
        <v>0</v>
      </c>
      <c r="K27" s="9">
        <f t="shared" si="3"/>
        <v>0</v>
      </c>
      <c r="L27" s="9">
        <f t="shared" si="3"/>
        <v>0</v>
      </c>
      <c r="M27" s="9">
        <f t="shared" si="3"/>
        <v>0</v>
      </c>
      <c r="N27" s="9">
        <f t="shared" ref="N27" si="4">ROUND(SUM(B27:M27),2)</f>
        <v>0</v>
      </c>
    </row>
    <row r="28" spans="1:14" x14ac:dyDescent="0.25">
      <c r="A28" s="31"/>
      <c r="B28" s="9"/>
      <c r="C28" s="9"/>
      <c r="D28" s="9"/>
      <c r="E28" s="9"/>
      <c r="F28" s="9"/>
      <c r="G28" s="9"/>
      <c r="H28" s="9"/>
      <c r="I28" s="9"/>
      <c r="J28" s="17"/>
      <c r="K28" s="9"/>
      <c r="L28" s="9"/>
      <c r="M28" s="9"/>
      <c r="N28" s="9"/>
    </row>
    <row r="29" spans="1:14" x14ac:dyDescent="0.25">
      <c r="A29" s="31" t="s">
        <v>27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9">
        <f t="shared" ref="N29" si="5">ROUND(SUM(B29:M29),2)</f>
        <v>0</v>
      </c>
    </row>
    <row r="30" spans="1:14" x14ac:dyDescent="0.25">
      <c r="A30" s="31" t="s">
        <v>60</v>
      </c>
      <c r="B30" s="9">
        <f>ROUND(IFERROR(B29/(1924/$B$10),0),2)</f>
        <v>0</v>
      </c>
      <c r="C30" s="9">
        <f t="shared" ref="C30:M30" si="6">ROUND(IFERROR(C29/(1924/$B$10),0),2)</f>
        <v>0</v>
      </c>
      <c r="D30" s="9">
        <f t="shared" si="6"/>
        <v>0</v>
      </c>
      <c r="E30" s="9">
        <f t="shared" si="6"/>
        <v>0</v>
      </c>
      <c r="F30" s="9">
        <f t="shared" si="6"/>
        <v>0</v>
      </c>
      <c r="G30" s="9">
        <f t="shared" si="6"/>
        <v>0</v>
      </c>
      <c r="H30" s="9">
        <f t="shared" si="6"/>
        <v>0</v>
      </c>
      <c r="I30" s="9">
        <f t="shared" si="6"/>
        <v>0</v>
      </c>
      <c r="J30" s="9">
        <f t="shared" si="6"/>
        <v>0</v>
      </c>
      <c r="K30" s="9">
        <f t="shared" si="6"/>
        <v>0</v>
      </c>
      <c r="L30" s="9">
        <f t="shared" si="6"/>
        <v>0</v>
      </c>
      <c r="M30" s="9">
        <f t="shared" si="6"/>
        <v>0</v>
      </c>
      <c r="N30" s="9">
        <f>ROUND(SUM(B30:M30),2)</f>
        <v>0</v>
      </c>
    </row>
    <row r="31" spans="1:14" x14ac:dyDescent="0.25">
      <c r="A31" s="31"/>
      <c r="B31" s="9"/>
      <c r="C31" s="9"/>
      <c r="D31" s="9"/>
      <c r="E31" s="9"/>
      <c r="F31" s="9"/>
      <c r="G31" s="9"/>
      <c r="H31" s="9"/>
      <c r="I31" s="9"/>
      <c r="J31" s="11"/>
      <c r="K31" s="9"/>
      <c r="L31" s="9"/>
      <c r="M31" s="9"/>
      <c r="N31" s="8"/>
    </row>
    <row r="32" spans="1:14" x14ac:dyDescent="0.25">
      <c r="A32" s="31" t="s">
        <v>37</v>
      </c>
      <c r="B32" s="9">
        <f>ROUND(IFERROR(+B27/B30,0),2)</f>
        <v>0</v>
      </c>
      <c r="C32" s="9">
        <f t="shared" ref="C32:M32" si="7">ROUND(IFERROR(+C27/C30,0),2)</f>
        <v>0</v>
      </c>
      <c r="D32" s="9">
        <f t="shared" si="7"/>
        <v>0</v>
      </c>
      <c r="E32" s="9">
        <f t="shared" si="7"/>
        <v>0</v>
      </c>
      <c r="F32" s="9">
        <f t="shared" si="7"/>
        <v>0</v>
      </c>
      <c r="G32" s="9">
        <f t="shared" si="7"/>
        <v>0</v>
      </c>
      <c r="H32" s="9">
        <f t="shared" si="7"/>
        <v>0</v>
      </c>
      <c r="I32" s="9">
        <f t="shared" si="7"/>
        <v>0</v>
      </c>
      <c r="J32" s="9">
        <f t="shared" si="7"/>
        <v>0</v>
      </c>
      <c r="K32" s="9">
        <f t="shared" si="7"/>
        <v>0</v>
      </c>
      <c r="L32" s="9">
        <f t="shared" si="7"/>
        <v>0</v>
      </c>
      <c r="M32" s="9">
        <f t="shared" si="7"/>
        <v>0</v>
      </c>
      <c r="N32" s="9">
        <f>ROUND(IFERROR(+N27/N30,0),2)</f>
        <v>0</v>
      </c>
    </row>
    <row r="33" spans="1:15" x14ac:dyDescent="0.25">
      <c r="A33" s="31" t="s">
        <v>40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9">
        <f>ROUND(SUM(B33:M33),2)</f>
        <v>0</v>
      </c>
    </row>
    <row r="34" spans="1:15" x14ac:dyDescent="0.25">
      <c r="A34" s="3"/>
      <c r="B34" s="3"/>
      <c r="O34" s="4"/>
    </row>
    <row r="35" spans="1:15" ht="24" customHeight="1" x14ac:dyDescent="0.25">
      <c r="A35" s="33" t="s">
        <v>64</v>
      </c>
      <c r="B35" s="35">
        <f>+G13</f>
        <v>0</v>
      </c>
      <c r="C35" s="18"/>
      <c r="E35" s="3"/>
      <c r="F35" s="3"/>
      <c r="G35" s="3"/>
      <c r="H35" s="3"/>
      <c r="O35" s="4"/>
    </row>
    <row r="36" spans="1:15" ht="24" customHeight="1" x14ac:dyDescent="0.25">
      <c r="A36" s="21" t="s">
        <v>41</v>
      </c>
      <c r="B36" s="28">
        <f>+$B$9</f>
        <v>0</v>
      </c>
      <c r="C36" s="16" t="s">
        <v>24</v>
      </c>
      <c r="E36" s="3"/>
      <c r="F36" s="3"/>
      <c r="G36" s="3"/>
      <c r="H36" s="3"/>
      <c r="O36" s="4"/>
    </row>
    <row r="37" spans="1:15" ht="24" customHeight="1" x14ac:dyDescent="0.25">
      <c r="A37" s="21" t="s">
        <v>42</v>
      </c>
      <c r="B37" s="29">
        <f>ROUND(+N32,2)</f>
        <v>0</v>
      </c>
      <c r="C37" s="16" t="s">
        <v>24</v>
      </c>
      <c r="E37" s="39"/>
      <c r="F37" s="39"/>
      <c r="G37" s="39"/>
      <c r="H37" s="3"/>
      <c r="O37" s="4"/>
    </row>
    <row r="38" spans="1:15" ht="24" customHeight="1" x14ac:dyDescent="0.25">
      <c r="A38" s="47" t="s">
        <v>39</v>
      </c>
      <c r="B38" s="22">
        <f>ROUND(IF(B37&gt;B36,B36,B37),2)</f>
        <v>0</v>
      </c>
      <c r="C38" s="16" t="s">
        <v>13</v>
      </c>
      <c r="E38" s="3"/>
      <c r="F38" s="3"/>
      <c r="G38" s="3"/>
      <c r="H38" s="3"/>
      <c r="O38" s="4"/>
    </row>
    <row r="39" spans="1:15" ht="24" customHeight="1" x14ac:dyDescent="0.25">
      <c r="A39" s="30" t="s">
        <v>43</v>
      </c>
      <c r="B39" s="55"/>
      <c r="C39" s="46" t="s">
        <v>15</v>
      </c>
    </row>
    <row r="40" spans="1:15" ht="24" customHeight="1" x14ac:dyDescent="0.25">
      <c r="A40" s="21" t="s">
        <v>45</v>
      </c>
      <c r="B40" s="9">
        <f>ROUND(+B38-B39,2)</f>
        <v>0</v>
      </c>
      <c r="C40" s="19" t="s">
        <v>13</v>
      </c>
    </row>
    <row r="41" spans="1:15" ht="24" customHeight="1" x14ac:dyDescent="0.25">
      <c r="A41" s="47" t="s">
        <v>23</v>
      </c>
      <c r="B41" s="22">
        <f>ROUND(N33,2)</f>
        <v>0</v>
      </c>
      <c r="C41" s="19" t="s">
        <v>13</v>
      </c>
    </row>
    <row r="42" spans="1:15" ht="24" customHeight="1" x14ac:dyDescent="0.25">
      <c r="A42" s="47" t="s">
        <v>44</v>
      </c>
      <c r="B42" s="22">
        <f>ROUND(+B38*B41,2)</f>
        <v>0</v>
      </c>
      <c r="C42" s="19" t="s">
        <v>13</v>
      </c>
    </row>
    <row r="43" spans="1:15" ht="24" customHeight="1" x14ac:dyDescent="0.25">
      <c r="A43" s="21" t="s">
        <v>57</v>
      </c>
      <c r="B43" s="9">
        <f>ROUND(B41*B40,2)</f>
        <v>0</v>
      </c>
      <c r="C43" s="19" t="s">
        <v>13</v>
      </c>
    </row>
    <row r="44" spans="1:15" ht="24" customHeight="1" x14ac:dyDescent="0.25"/>
    <row r="45" spans="1:15" ht="24" customHeight="1" x14ac:dyDescent="0.25">
      <c r="A45" s="32" t="s">
        <v>30</v>
      </c>
      <c r="B45" s="27"/>
      <c r="C45" s="27"/>
    </row>
    <row r="46" spans="1:15" ht="24" customHeight="1" x14ac:dyDescent="0.25">
      <c r="A46" s="30" t="s">
        <v>38</v>
      </c>
      <c r="B46" s="55"/>
      <c r="C46" s="46" t="s">
        <v>15</v>
      </c>
    </row>
    <row r="47" spans="1:15" ht="24" customHeight="1" x14ac:dyDescent="0.25">
      <c r="A47" s="21" t="s">
        <v>46</v>
      </c>
      <c r="B47" s="9">
        <f>ROUND(+N27,2)</f>
        <v>0</v>
      </c>
      <c r="C47" s="26" t="s">
        <v>12</v>
      </c>
    </row>
    <row r="48" spans="1:15" ht="24" customHeight="1" x14ac:dyDescent="0.25">
      <c r="A48" s="21" t="s">
        <v>56</v>
      </c>
      <c r="B48" s="9">
        <f>ROUND(+B47-B46,2)</f>
        <v>0</v>
      </c>
      <c r="C48" s="25" t="s">
        <v>13</v>
      </c>
    </row>
    <row r="49" spans="1:14" ht="24" customHeight="1" x14ac:dyDescent="0.25"/>
    <row r="50" spans="1:14" ht="24" customHeight="1" x14ac:dyDescent="0.25">
      <c r="A50" s="32" t="s">
        <v>31</v>
      </c>
      <c r="B50" s="27"/>
      <c r="C50" s="27"/>
    </row>
    <row r="51" spans="1:14" ht="24" customHeight="1" x14ac:dyDescent="0.25">
      <c r="A51" s="21" t="s">
        <v>32</v>
      </c>
      <c r="B51" s="9">
        <f>ROUND(N30,2)</f>
        <v>0</v>
      </c>
      <c r="C51" s="26" t="s">
        <v>12</v>
      </c>
    </row>
    <row r="52" spans="1:14" ht="24" customHeight="1" x14ac:dyDescent="0.25">
      <c r="A52" s="21" t="s">
        <v>33</v>
      </c>
      <c r="B52" s="9">
        <f>ROUND(IFERROR(+N33,0),2)</f>
        <v>0</v>
      </c>
      <c r="C52" s="26" t="s">
        <v>12</v>
      </c>
    </row>
    <row r="53" spans="1:14" ht="24" customHeight="1" x14ac:dyDescent="0.25">
      <c r="A53" s="21" t="s">
        <v>34</v>
      </c>
      <c r="B53" s="45">
        <f>ROUND(IFERROR(+B52/B51,0),14)</f>
        <v>0</v>
      </c>
      <c r="C53" s="25" t="s">
        <v>13</v>
      </c>
    </row>
    <row r="54" spans="1:14" ht="24" customHeight="1" x14ac:dyDescent="0.25">
      <c r="A54" s="21" t="s">
        <v>35</v>
      </c>
      <c r="B54" s="9">
        <f>ROUND(IFERROR(+B47*B53,0),2)</f>
        <v>0</v>
      </c>
      <c r="C54" s="25" t="s">
        <v>13</v>
      </c>
      <c r="D54" s="41"/>
    </row>
    <row r="55" spans="1:14" ht="24" customHeight="1" x14ac:dyDescent="0.25">
      <c r="A55" s="21" t="s">
        <v>54</v>
      </c>
      <c r="B55" s="9">
        <f>ROUND(IFERROR(+B54-B46,0),2)</f>
        <v>0</v>
      </c>
      <c r="C55" s="25" t="s">
        <v>13</v>
      </c>
      <c r="D55" s="41"/>
    </row>
    <row r="56" spans="1:14" s="4" customFormat="1" ht="24" customHeight="1" x14ac:dyDescent="0.25">
      <c r="A56" s="38"/>
      <c r="B56" s="39"/>
      <c r="C56" s="40"/>
    </row>
    <row r="57" spans="1:14" ht="30" x14ac:dyDescent="0.25">
      <c r="A57" s="43" t="s">
        <v>55</v>
      </c>
      <c r="B57" s="44" t="str">
        <f>IF(B55&lt;B43,"Ja","Nej")</f>
        <v>Nej</v>
      </c>
      <c r="C57" s="9">
        <f>ROUND(+B55-B43,2)</f>
        <v>0</v>
      </c>
    </row>
    <row r="60" spans="1:14" ht="26.25" x14ac:dyDescent="0.4">
      <c r="A60" s="15" t="s">
        <v>28</v>
      </c>
      <c r="F60" s="34" t="s">
        <v>17</v>
      </c>
      <c r="G60" s="54"/>
    </row>
    <row r="61" spans="1:14" x14ac:dyDescent="0.25">
      <c r="A61" s="8"/>
      <c r="B61" s="10" t="s">
        <v>1</v>
      </c>
      <c r="C61" s="10" t="s">
        <v>2</v>
      </c>
      <c r="D61" s="10" t="s">
        <v>3</v>
      </c>
      <c r="E61" s="10" t="s">
        <v>4</v>
      </c>
      <c r="F61" s="10" t="s">
        <v>53</v>
      </c>
      <c r="G61" s="10" t="s">
        <v>5</v>
      </c>
      <c r="H61" s="10" t="s">
        <v>6</v>
      </c>
      <c r="I61" s="10" t="s">
        <v>7</v>
      </c>
      <c r="J61" s="10" t="s">
        <v>48</v>
      </c>
      <c r="K61" s="10" t="s">
        <v>49</v>
      </c>
      <c r="L61" s="10" t="s">
        <v>50</v>
      </c>
      <c r="M61" s="10" t="s">
        <v>51</v>
      </c>
      <c r="N61" s="8" t="s">
        <v>14</v>
      </c>
    </row>
    <row r="62" spans="1:14" x14ac:dyDescent="0.25">
      <c r="A62" s="31" t="s">
        <v>58</v>
      </c>
      <c r="B62" s="55"/>
      <c r="C62" s="55"/>
      <c r="D62" s="42"/>
      <c r="E62" s="42"/>
      <c r="F62" s="42"/>
      <c r="G62" s="42"/>
      <c r="H62" s="42"/>
      <c r="I62" s="55"/>
      <c r="J62" s="55"/>
      <c r="K62" s="55"/>
      <c r="L62" s="55"/>
      <c r="M62" s="55"/>
      <c r="N62" s="9">
        <f>ROUND(SUM(B62:M62),2)</f>
        <v>0</v>
      </c>
    </row>
    <row r="63" spans="1:14" x14ac:dyDescent="0.25">
      <c r="A63" s="31" t="s">
        <v>59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9">
        <f t="shared" ref="N63" si="8">ROUND(SUM(B63:M63),2)</f>
        <v>0</v>
      </c>
    </row>
    <row r="64" spans="1:14" ht="30" customHeight="1" x14ac:dyDescent="0.25">
      <c r="A64" s="12" t="s">
        <v>9</v>
      </c>
      <c r="B64" s="20" t="s">
        <v>10</v>
      </c>
      <c r="C64" s="20" t="s">
        <v>10</v>
      </c>
      <c r="D64" s="20" t="s">
        <v>10</v>
      </c>
      <c r="E64" s="20" t="s">
        <v>10</v>
      </c>
      <c r="F64" s="20" t="s">
        <v>10</v>
      </c>
      <c r="G64" s="20" t="s">
        <v>10</v>
      </c>
      <c r="H64" s="20" t="s">
        <v>10</v>
      </c>
      <c r="I64" s="20" t="s">
        <v>10</v>
      </c>
      <c r="J64" s="20" t="s">
        <v>10</v>
      </c>
      <c r="K64" s="20" t="s">
        <v>10</v>
      </c>
      <c r="L64" s="20" t="s">
        <v>10</v>
      </c>
      <c r="M64" s="20" t="s">
        <v>10</v>
      </c>
      <c r="N64" s="9"/>
    </row>
    <row r="65" spans="1:14" x14ac:dyDescent="0.25">
      <c r="A65" s="31" t="s">
        <v>25</v>
      </c>
      <c r="B65" s="9">
        <f t="shared" ref="B65:M65" si="9">ROUND(SUM(B62:B63),2)</f>
        <v>0</v>
      </c>
      <c r="C65" s="9">
        <f t="shared" si="9"/>
        <v>0</v>
      </c>
      <c r="D65" s="9">
        <f t="shared" si="9"/>
        <v>0</v>
      </c>
      <c r="E65" s="9">
        <f t="shared" si="9"/>
        <v>0</v>
      </c>
      <c r="F65" s="9">
        <f t="shared" si="9"/>
        <v>0</v>
      </c>
      <c r="G65" s="9">
        <f t="shared" si="9"/>
        <v>0</v>
      </c>
      <c r="H65" s="9">
        <f t="shared" si="9"/>
        <v>0</v>
      </c>
      <c r="I65" s="9">
        <f t="shared" si="9"/>
        <v>0</v>
      </c>
      <c r="J65" s="9">
        <f t="shared" si="9"/>
        <v>0</v>
      </c>
      <c r="K65" s="9">
        <f t="shared" si="9"/>
        <v>0</v>
      </c>
      <c r="L65" s="9">
        <f t="shared" si="9"/>
        <v>0</v>
      </c>
      <c r="M65" s="9">
        <f t="shared" si="9"/>
        <v>0</v>
      </c>
      <c r="N65" s="9">
        <f>ROUND(SUM(B65:M65),2)</f>
        <v>0</v>
      </c>
    </row>
    <row r="66" spans="1:14" x14ac:dyDescent="0.25">
      <c r="A66" s="3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ht="42" customHeight="1" x14ac:dyDescent="0.25">
      <c r="A67" s="12" t="s">
        <v>61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9"/>
    </row>
    <row r="68" spans="1:14" ht="15" customHeight="1" x14ac:dyDescent="0.25">
      <c r="A68" s="31" t="s">
        <v>52</v>
      </c>
      <c r="B68" s="9">
        <f t="shared" ref="B68:G68" si="10">ROUND(B65*B67,2)</f>
        <v>0</v>
      </c>
      <c r="C68" s="9">
        <f t="shared" si="10"/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>ROUND(H65*H67,2)</f>
        <v>0</v>
      </c>
      <c r="I68" s="9">
        <f t="shared" ref="I68:M68" si="11">ROUND(I65*I67,2)</f>
        <v>0</v>
      </c>
      <c r="J68" s="9">
        <f t="shared" si="11"/>
        <v>0</v>
      </c>
      <c r="K68" s="9">
        <f t="shared" si="11"/>
        <v>0</v>
      </c>
      <c r="L68" s="9">
        <f t="shared" si="11"/>
        <v>0</v>
      </c>
      <c r="M68" s="9">
        <f t="shared" si="11"/>
        <v>0</v>
      </c>
      <c r="N68" s="9">
        <f>ROUND(SUM(B68:M68),2)</f>
        <v>0</v>
      </c>
    </row>
    <row r="69" spans="1:14" ht="15" customHeight="1" x14ac:dyDescent="0.25">
      <c r="A69" s="31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31" t="s">
        <v>8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9">
        <f>ROUND(SUM(B70:M70),2)</f>
        <v>0</v>
      </c>
    </row>
    <row r="71" spans="1:14" x14ac:dyDescent="0.25">
      <c r="A71" s="31" t="s">
        <v>26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9">
        <f>ROUND(SUM(B71:M71),2)</f>
        <v>0</v>
      </c>
    </row>
    <row r="72" spans="1:14" x14ac:dyDescent="0.25">
      <c r="A72" s="31" t="s">
        <v>18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9">
        <f>ROUND(SUM(B72:M72),2)</f>
        <v>0</v>
      </c>
    </row>
    <row r="73" spans="1:14" x14ac:dyDescent="0.25">
      <c r="A73" s="3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5">
      <c r="A74" s="31" t="s">
        <v>0</v>
      </c>
      <c r="B74" s="9">
        <f t="shared" ref="B74:G74" si="12">ROUND(SUM(B68:B72)+B65,2)</f>
        <v>0</v>
      </c>
      <c r="C74" s="9">
        <f t="shared" si="12"/>
        <v>0</v>
      </c>
      <c r="D74" s="9">
        <f t="shared" si="12"/>
        <v>0</v>
      </c>
      <c r="E74" s="9">
        <f t="shared" si="12"/>
        <v>0</v>
      </c>
      <c r="F74" s="9">
        <f t="shared" si="12"/>
        <v>0</v>
      </c>
      <c r="G74" s="9">
        <f t="shared" si="12"/>
        <v>0</v>
      </c>
      <c r="H74" s="9">
        <f>ROUND(SUM(H68:H72)+H65,2)</f>
        <v>0</v>
      </c>
      <c r="I74" s="9">
        <f t="shared" ref="I74:M74" si="13">ROUND(SUM(I68:I72)+I65,2)</f>
        <v>0</v>
      </c>
      <c r="J74" s="9">
        <f t="shared" si="13"/>
        <v>0</v>
      </c>
      <c r="K74" s="9">
        <f t="shared" si="13"/>
        <v>0</v>
      </c>
      <c r="L74" s="9">
        <f t="shared" si="13"/>
        <v>0</v>
      </c>
      <c r="M74" s="9">
        <f t="shared" si="13"/>
        <v>0</v>
      </c>
      <c r="N74" s="9">
        <f t="shared" ref="N74" si="14">ROUND(SUM(B74:M74),2)</f>
        <v>0</v>
      </c>
    </row>
    <row r="75" spans="1:14" x14ac:dyDescent="0.25">
      <c r="A75" s="31"/>
      <c r="B75" s="9"/>
      <c r="C75" s="9"/>
      <c r="D75" s="9"/>
      <c r="E75" s="9"/>
      <c r="F75" s="9"/>
      <c r="G75" s="9"/>
      <c r="H75" s="9"/>
      <c r="I75" s="9"/>
      <c r="J75" s="17"/>
      <c r="K75" s="9"/>
      <c r="L75" s="9"/>
      <c r="M75" s="9"/>
      <c r="N75" s="9"/>
    </row>
    <row r="76" spans="1:14" x14ac:dyDescent="0.25">
      <c r="A76" s="31" t="s">
        <v>27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9">
        <f t="shared" ref="N76" si="15">ROUND(SUM(B76:M76),2)</f>
        <v>0</v>
      </c>
    </row>
    <row r="77" spans="1:14" x14ac:dyDescent="0.25">
      <c r="A77" s="31" t="s">
        <v>60</v>
      </c>
      <c r="B77" s="9">
        <f>ROUND(IFERROR(B76/(1924/$B$10),0),2)</f>
        <v>0</v>
      </c>
      <c r="C77" s="9">
        <f t="shared" ref="C77:M77" si="16">ROUND(IFERROR(C76/(1924/$B$10),0),2)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>ROUND(SUM(B77:M77),2)</f>
        <v>0</v>
      </c>
    </row>
    <row r="78" spans="1:14" x14ac:dyDescent="0.25">
      <c r="A78" s="31"/>
      <c r="B78" s="9"/>
      <c r="C78" s="9"/>
      <c r="D78" s="9"/>
      <c r="E78" s="9"/>
      <c r="F78" s="9"/>
      <c r="G78" s="9"/>
      <c r="H78" s="9"/>
      <c r="I78" s="9"/>
      <c r="J78" s="11"/>
      <c r="K78" s="9"/>
      <c r="L78" s="9"/>
      <c r="M78" s="9"/>
      <c r="N78" s="8"/>
    </row>
    <row r="79" spans="1:14" x14ac:dyDescent="0.25">
      <c r="A79" s="31" t="s">
        <v>37</v>
      </c>
      <c r="B79" s="9">
        <f>ROUND(IFERROR(+B74/B77,0),2)</f>
        <v>0</v>
      </c>
      <c r="C79" s="9">
        <f t="shared" ref="C79:M79" si="17">ROUND(IFERROR(+C74/C77,0),2)</f>
        <v>0</v>
      </c>
      <c r="D79" s="9">
        <f t="shared" si="17"/>
        <v>0</v>
      </c>
      <c r="E79" s="9">
        <f t="shared" si="17"/>
        <v>0</v>
      </c>
      <c r="F79" s="9">
        <f t="shared" si="17"/>
        <v>0</v>
      </c>
      <c r="G79" s="9">
        <f t="shared" si="17"/>
        <v>0</v>
      </c>
      <c r="H79" s="9">
        <f t="shared" si="17"/>
        <v>0</v>
      </c>
      <c r="I79" s="9">
        <f t="shared" si="17"/>
        <v>0</v>
      </c>
      <c r="J79" s="9">
        <f t="shared" si="17"/>
        <v>0</v>
      </c>
      <c r="K79" s="9">
        <f t="shared" si="17"/>
        <v>0</v>
      </c>
      <c r="L79" s="9">
        <f t="shared" si="17"/>
        <v>0</v>
      </c>
      <c r="M79" s="9">
        <f t="shared" si="17"/>
        <v>0</v>
      </c>
      <c r="N79" s="9">
        <f>ROUND(IFERROR(+N74/N77,0),2)</f>
        <v>0</v>
      </c>
    </row>
    <row r="80" spans="1:14" x14ac:dyDescent="0.25">
      <c r="A80" s="31" t="s">
        <v>40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9">
        <f>ROUND(SUM(B80:M80),2)</f>
        <v>0</v>
      </c>
    </row>
    <row r="81" spans="1:15" x14ac:dyDescent="0.25">
      <c r="A81" s="3"/>
      <c r="B81" s="3"/>
      <c r="O81" s="4"/>
    </row>
    <row r="82" spans="1:15" ht="24" customHeight="1" x14ac:dyDescent="0.25">
      <c r="A82" s="33" t="s">
        <v>64</v>
      </c>
      <c r="B82" s="35">
        <f>+G60</f>
        <v>0</v>
      </c>
      <c r="C82" s="18"/>
      <c r="E82" s="3"/>
      <c r="F82" s="3"/>
      <c r="G82" s="3"/>
      <c r="H82" s="3"/>
      <c r="O82" s="4"/>
    </row>
    <row r="83" spans="1:15" ht="24" customHeight="1" x14ac:dyDescent="0.25">
      <c r="A83" s="21" t="s">
        <v>41</v>
      </c>
      <c r="B83" s="28">
        <f>+$B$9</f>
        <v>0</v>
      </c>
      <c r="C83" s="16" t="s">
        <v>24</v>
      </c>
      <c r="E83" s="3"/>
      <c r="F83" s="3"/>
      <c r="G83" s="3"/>
      <c r="H83" s="3"/>
      <c r="O83" s="4"/>
    </row>
    <row r="84" spans="1:15" ht="24" customHeight="1" x14ac:dyDescent="0.25">
      <c r="A84" s="21" t="s">
        <v>42</v>
      </c>
      <c r="B84" s="29">
        <f>ROUND(+N79,2)</f>
        <v>0</v>
      </c>
      <c r="C84" s="16" t="s">
        <v>24</v>
      </c>
      <c r="E84" s="39"/>
      <c r="F84" s="39"/>
      <c r="G84" s="39"/>
      <c r="H84" s="3"/>
      <c r="O84" s="4"/>
    </row>
    <row r="85" spans="1:15" ht="24" customHeight="1" x14ac:dyDescent="0.25">
      <c r="A85" s="47" t="s">
        <v>39</v>
      </c>
      <c r="B85" s="22">
        <f>ROUND(IF(B84&gt;B83,B83,B84),2)</f>
        <v>0</v>
      </c>
      <c r="C85" s="16" t="s">
        <v>13</v>
      </c>
      <c r="E85" s="3"/>
      <c r="F85" s="3"/>
      <c r="G85" s="3"/>
      <c r="H85" s="3"/>
      <c r="O85" s="4"/>
    </row>
    <row r="86" spans="1:15" ht="24" customHeight="1" x14ac:dyDescent="0.25">
      <c r="A86" s="30" t="s">
        <v>43</v>
      </c>
      <c r="B86" s="55"/>
      <c r="C86" s="46" t="s">
        <v>15</v>
      </c>
    </row>
    <row r="87" spans="1:15" ht="24" customHeight="1" x14ac:dyDescent="0.25">
      <c r="A87" s="21" t="s">
        <v>45</v>
      </c>
      <c r="B87" s="9">
        <f>ROUND(+B85-B86,2)</f>
        <v>0</v>
      </c>
      <c r="C87" s="19" t="s">
        <v>13</v>
      </c>
    </row>
    <row r="88" spans="1:15" ht="24" customHeight="1" x14ac:dyDescent="0.25">
      <c r="A88" s="47" t="s">
        <v>23</v>
      </c>
      <c r="B88" s="22">
        <f>ROUND(N80,2)</f>
        <v>0</v>
      </c>
      <c r="C88" s="19" t="s">
        <v>13</v>
      </c>
    </row>
    <row r="89" spans="1:15" ht="24" customHeight="1" x14ac:dyDescent="0.25">
      <c r="A89" s="47" t="s">
        <v>44</v>
      </c>
      <c r="B89" s="22">
        <f>ROUND(+B85*B88,2)</f>
        <v>0</v>
      </c>
      <c r="C89" s="19" t="s">
        <v>13</v>
      </c>
    </row>
    <row r="90" spans="1:15" ht="24" customHeight="1" x14ac:dyDescent="0.25">
      <c r="A90" s="21" t="s">
        <v>57</v>
      </c>
      <c r="B90" s="9">
        <f>ROUND(B88*B87,2)</f>
        <v>0</v>
      </c>
      <c r="C90" s="19" t="s">
        <v>13</v>
      </c>
    </row>
    <row r="91" spans="1:15" ht="24" customHeight="1" x14ac:dyDescent="0.25"/>
    <row r="92" spans="1:15" ht="24" customHeight="1" x14ac:dyDescent="0.25">
      <c r="A92" s="32" t="s">
        <v>30</v>
      </c>
      <c r="B92" s="27"/>
      <c r="C92" s="27"/>
    </row>
    <row r="93" spans="1:15" ht="24" customHeight="1" x14ac:dyDescent="0.25">
      <c r="A93" s="30" t="s">
        <v>38</v>
      </c>
      <c r="B93" s="55"/>
      <c r="C93" s="46" t="s">
        <v>15</v>
      </c>
    </row>
    <row r="94" spans="1:15" ht="24" customHeight="1" x14ac:dyDescent="0.25">
      <c r="A94" s="21" t="s">
        <v>46</v>
      </c>
      <c r="B94" s="9">
        <f>ROUND(+N74,2)</f>
        <v>0</v>
      </c>
      <c r="C94" s="26" t="s">
        <v>12</v>
      </c>
    </row>
    <row r="95" spans="1:15" ht="24" customHeight="1" x14ac:dyDescent="0.25">
      <c r="A95" s="21" t="s">
        <v>56</v>
      </c>
      <c r="B95" s="9">
        <f>ROUND(+B94-B93,2)</f>
        <v>0</v>
      </c>
      <c r="C95" s="25" t="s">
        <v>13</v>
      </c>
    </row>
    <row r="96" spans="1:15" ht="24" customHeight="1" x14ac:dyDescent="0.25"/>
    <row r="97" spans="1:14" ht="24" customHeight="1" x14ac:dyDescent="0.25">
      <c r="A97" s="32" t="s">
        <v>31</v>
      </c>
      <c r="B97" s="27"/>
      <c r="C97" s="27"/>
    </row>
    <row r="98" spans="1:14" ht="24" customHeight="1" x14ac:dyDescent="0.25">
      <c r="A98" s="21" t="s">
        <v>32</v>
      </c>
      <c r="B98" s="9">
        <f>ROUND(N77,2)</f>
        <v>0</v>
      </c>
      <c r="C98" s="26" t="s">
        <v>12</v>
      </c>
    </row>
    <row r="99" spans="1:14" ht="24" customHeight="1" x14ac:dyDescent="0.25">
      <c r="A99" s="21" t="s">
        <v>33</v>
      </c>
      <c r="B99" s="9">
        <f>ROUND(IFERROR(+N80,0),2)</f>
        <v>0</v>
      </c>
      <c r="C99" s="26" t="s">
        <v>12</v>
      </c>
    </row>
    <row r="100" spans="1:14" ht="24" customHeight="1" x14ac:dyDescent="0.25">
      <c r="A100" s="21" t="s">
        <v>34</v>
      </c>
      <c r="B100" s="45">
        <f>ROUND(IFERROR(+B99/B98,0),14)</f>
        <v>0</v>
      </c>
      <c r="C100" s="25" t="s">
        <v>13</v>
      </c>
    </row>
    <row r="101" spans="1:14" ht="24" customHeight="1" x14ac:dyDescent="0.25">
      <c r="A101" s="21" t="s">
        <v>35</v>
      </c>
      <c r="B101" s="9">
        <f>ROUND(IFERROR(+B94*B100,0),2)</f>
        <v>0</v>
      </c>
      <c r="C101" s="25" t="s">
        <v>13</v>
      </c>
      <c r="D101" s="41"/>
    </row>
    <row r="102" spans="1:14" ht="24" customHeight="1" x14ac:dyDescent="0.25">
      <c r="A102" s="21" t="s">
        <v>54</v>
      </c>
      <c r="B102" s="9">
        <f>ROUND(IFERROR(+B101-B93,0),2)</f>
        <v>0</v>
      </c>
      <c r="C102" s="25" t="s">
        <v>13</v>
      </c>
      <c r="D102" s="41"/>
    </row>
    <row r="103" spans="1:14" s="4" customFormat="1" ht="24" customHeight="1" x14ac:dyDescent="0.25">
      <c r="A103" s="38"/>
      <c r="B103" s="39"/>
      <c r="C103" s="40"/>
    </row>
    <row r="104" spans="1:14" ht="30" x14ac:dyDescent="0.25">
      <c r="A104" s="43" t="s">
        <v>55</v>
      </c>
      <c r="B104" s="44" t="str">
        <f>IF(B102&lt;B90,"Ja","Nej")</f>
        <v>Nej</v>
      </c>
      <c r="C104" s="9">
        <f>ROUND(+B102-B90,2)</f>
        <v>0</v>
      </c>
    </row>
    <row r="107" spans="1:14" ht="26.25" x14ac:dyDescent="0.4">
      <c r="A107" s="15" t="s">
        <v>28</v>
      </c>
      <c r="F107" s="34" t="s">
        <v>17</v>
      </c>
      <c r="G107" s="54"/>
    </row>
    <row r="108" spans="1:14" x14ac:dyDescent="0.25">
      <c r="A108" s="8"/>
      <c r="B108" s="10" t="s">
        <v>1</v>
      </c>
      <c r="C108" s="10" t="s">
        <v>2</v>
      </c>
      <c r="D108" s="10" t="s">
        <v>3</v>
      </c>
      <c r="E108" s="10" t="s">
        <v>4</v>
      </c>
      <c r="F108" s="10" t="s">
        <v>53</v>
      </c>
      <c r="G108" s="10" t="s">
        <v>5</v>
      </c>
      <c r="H108" s="10" t="s">
        <v>6</v>
      </c>
      <c r="I108" s="10" t="s">
        <v>7</v>
      </c>
      <c r="J108" s="10" t="s">
        <v>48</v>
      </c>
      <c r="K108" s="10" t="s">
        <v>49</v>
      </c>
      <c r="L108" s="10" t="s">
        <v>50</v>
      </c>
      <c r="M108" s="10" t="s">
        <v>51</v>
      </c>
      <c r="N108" s="8" t="s">
        <v>14</v>
      </c>
    </row>
    <row r="109" spans="1:14" x14ac:dyDescent="0.25">
      <c r="A109" s="31" t="s">
        <v>58</v>
      </c>
      <c r="B109" s="55"/>
      <c r="C109" s="55"/>
      <c r="D109" s="42"/>
      <c r="E109" s="42"/>
      <c r="F109" s="42"/>
      <c r="G109" s="42"/>
      <c r="H109" s="42"/>
      <c r="I109" s="55"/>
      <c r="J109" s="55"/>
      <c r="K109" s="55"/>
      <c r="L109" s="55"/>
      <c r="M109" s="55"/>
      <c r="N109" s="9">
        <f>ROUND(SUM(B109:M109),2)</f>
        <v>0</v>
      </c>
    </row>
    <row r="110" spans="1:14" x14ac:dyDescent="0.25">
      <c r="A110" s="31" t="s">
        <v>59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9">
        <f t="shared" ref="N110" si="18">ROUND(SUM(B110:M110),2)</f>
        <v>0</v>
      </c>
    </row>
    <row r="111" spans="1:14" ht="30" customHeight="1" x14ac:dyDescent="0.25">
      <c r="A111" s="12" t="s">
        <v>9</v>
      </c>
      <c r="B111" s="20" t="s">
        <v>10</v>
      </c>
      <c r="C111" s="20" t="s">
        <v>10</v>
      </c>
      <c r="D111" s="20" t="s">
        <v>10</v>
      </c>
      <c r="E111" s="20" t="s">
        <v>10</v>
      </c>
      <c r="F111" s="20" t="s">
        <v>10</v>
      </c>
      <c r="G111" s="20" t="s">
        <v>10</v>
      </c>
      <c r="H111" s="20" t="s">
        <v>10</v>
      </c>
      <c r="I111" s="20" t="s">
        <v>10</v>
      </c>
      <c r="J111" s="20" t="s">
        <v>10</v>
      </c>
      <c r="K111" s="20" t="s">
        <v>10</v>
      </c>
      <c r="L111" s="20" t="s">
        <v>10</v>
      </c>
      <c r="M111" s="20" t="s">
        <v>10</v>
      </c>
      <c r="N111" s="9"/>
    </row>
    <row r="112" spans="1:14" x14ac:dyDescent="0.25">
      <c r="A112" s="31" t="s">
        <v>25</v>
      </c>
      <c r="B112" s="9">
        <f t="shared" ref="B112:M112" si="19">ROUND(SUM(B109:B110),2)</f>
        <v>0</v>
      </c>
      <c r="C112" s="9">
        <f t="shared" si="19"/>
        <v>0</v>
      </c>
      <c r="D112" s="9">
        <f t="shared" si="19"/>
        <v>0</v>
      </c>
      <c r="E112" s="9">
        <f t="shared" si="19"/>
        <v>0</v>
      </c>
      <c r="F112" s="9">
        <f t="shared" si="19"/>
        <v>0</v>
      </c>
      <c r="G112" s="9">
        <f t="shared" si="19"/>
        <v>0</v>
      </c>
      <c r="H112" s="9">
        <f t="shared" si="19"/>
        <v>0</v>
      </c>
      <c r="I112" s="9">
        <f t="shared" si="19"/>
        <v>0</v>
      </c>
      <c r="J112" s="9">
        <f t="shared" si="19"/>
        <v>0</v>
      </c>
      <c r="K112" s="9">
        <f t="shared" si="19"/>
        <v>0</v>
      </c>
      <c r="L112" s="9">
        <f t="shared" si="19"/>
        <v>0</v>
      </c>
      <c r="M112" s="9">
        <f t="shared" si="19"/>
        <v>0</v>
      </c>
      <c r="N112" s="9">
        <f>ROUND(SUM(B112:M112),2)</f>
        <v>0</v>
      </c>
    </row>
    <row r="113" spans="1:15" x14ac:dyDescent="0.25">
      <c r="A113" s="3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1:15" ht="42" customHeight="1" x14ac:dyDescent="0.25">
      <c r="A114" s="12" t="s">
        <v>61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9"/>
    </row>
    <row r="115" spans="1:15" ht="15" customHeight="1" x14ac:dyDescent="0.25">
      <c r="A115" s="31" t="s">
        <v>52</v>
      </c>
      <c r="B115" s="9">
        <f t="shared" ref="B115:G115" si="20">ROUND(B112*B114,2)</f>
        <v>0</v>
      </c>
      <c r="C115" s="9">
        <f t="shared" si="20"/>
        <v>0</v>
      </c>
      <c r="D115" s="9">
        <f t="shared" si="20"/>
        <v>0</v>
      </c>
      <c r="E115" s="9">
        <f t="shared" si="20"/>
        <v>0</v>
      </c>
      <c r="F115" s="9">
        <f t="shared" si="20"/>
        <v>0</v>
      </c>
      <c r="G115" s="9">
        <f t="shared" si="20"/>
        <v>0</v>
      </c>
      <c r="H115" s="9">
        <f>ROUND(H112*H114,2)</f>
        <v>0</v>
      </c>
      <c r="I115" s="9">
        <f t="shared" ref="I115:M115" si="21">ROUND(I112*I114,2)</f>
        <v>0</v>
      </c>
      <c r="J115" s="9">
        <f t="shared" si="21"/>
        <v>0</v>
      </c>
      <c r="K115" s="9">
        <f t="shared" si="21"/>
        <v>0</v>
      </c>
      <c r="L115" s="9">
        <f t="shared" si="21"/>
        <v>0</v>
      </c>
      <c r="M115" s="9">
        <f t="shared" si="21"/>
        <v>0</v>
      </c>
      <c r="N115" s="9">
        <f>ROUND(SUM(B115:M115),2)</f>
        <v>0</v>
      </c>
    </row>
    <row r="116" spans="1:15" ht="15" customHeight="1" x14ac:dyDescent="0.25">
      <c r="A116" s="31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5" x14ac:dyDescent="0.25">
      <c r="A117" s="31" t="s">
        <v>8</v>
      </c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9">
        <f>ROUND(SUM(B117:M117),2)</f>
        <v>0</v>
      </c>
    </row>
    <row r="118" spans="1:15" x14ac:dyDescent="0.25">
      <c r="A118" s="31" t="s">
        <v>26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9">
        <f>ROUND(SUM(B118:M118),2)</f>
        <v>0</v>
      </c>
    </row>
    <row r="119" spans="1:15" x14ac:dyDescent="0.25">
      <c r="A119" s="31" t="s">
        <v>18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9">
        <f>ROUND(SUM(B119:M119),2)</f>
        <v>0</v>
      </c>
    </row>
    <row r="120" spans="1:15" x14ac:dyDescent="0.25">
      <c r="A120" s="3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5" x14ac:dyDescent="0.25">
      <c r="A121" s="31" t="s">
        <v>0</v>
      </c>
      <c r="B121" s="9">
        <f t="shared" ref="B121:G121" si="22">ROUND(SUM(B115:B119)+B112,2)</f>
        <v>0</v>
      </c>
      <c r="C121" s="9">
        <f t="shared" si="22"/>
        <v>0</v>
      </c>
      <c r="D121" s="9">
        <f t="shared" si="22"/>
        <v>0</v>
      </c>
      <c r="E121" s="9">
        <f t="shared" si="22"/>
        <v>0</v>
      </c>
      <c r="F121" s="9">
        <f t="shared" si="22"/>
        <v>0</v>
      </c>
      <c r="G121" s="9">
        <f t="shared" si="22"/>
        <v>0</v>
      </c>
      <c r="H121" s="9">
        <f>ROUND(SUM(H115:H119)+H112,2)</f>
        <v>0</v>
      </c>
      <c r="I121" s="9">
        <f t="shared" ref="I121:M121" si="23">ROUND(SUM(I115:I119)+I112,2)</f>
        <v>0</v>
      </c>
      <c r="J121" s="9">
        <f t="shared" si="23"/>
        <v>0</v>
      </c>
      <c r="K121" s="9">
        <f t="shared" si="23"/>
        <v>0</v>
      </c>
      <c r="L121" s="9">
        <f t="shared" si="23"/>
        <v>0</v>
      </c>
      <c r="M121" s="9">
        <f t="shared" si="23"/>
        <v>0</v>
      </c>
      <c r="N121" s="9">
        <f t="shared" ref="N121" si="24">ROUND(SUM(B121:M121),2)</f>
        <v>0</v>
      </c>
    </row>
    <row r="122" spans="1:15" x14ac:dyDescent="0.25">
      <c r="A122" s="31"/>
      <c r="B122" s="9"/>
      <c r="C122" s="9"/>
      <c r="D122" s="9"/>
      <c r="E122" s="9"/>
      <c r="F122" s="9"/>
      <c r="G122" s="9"/>
      <c r="H122" s="9"/>
      <c r="I122" s="9"/>
      <c r="J122" s="17"/>
      <c r="K122" s="9"/>
      <c r="L122" s="9"/>
      <c r="M122" s="9"/>
      <c r="N122" s="9"/>
    </row>
    <row r="123" spans="1:15" x14ac:dyDescent="0.25">
      <c r="A123" s="31" t="s">
        <v>27</v>
      </c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9">
        <f t="shared" ref="N123" si="25">ROUND(SUM(B123:M123),2)</f>
        <v>0</v>
      </c>
    </row>
    <row r="124" spans="1:15" x14ac:dyDescent="0.25">
      <c r="A124" s="31" t="s">
        <v>60</v>
      </c>
      <c r="B124" s="9">
        <f>ROUND(IFERROR(B123/(1924/$B$10),0),2)</f>
        <v>0</v>
      </c>
      <c r="C124" s="9">
        <f t="shared" ref="C124:M124" si="26">ROUND(IFERROR(C123/(1924/$B$10),0),2)</f>
        <v>0</v>
      </c>
      <c r="D124" s="9">
        <f t="shared" si="26"/>
        <v>0</v>
      </c>
      <c r="E124" s="9">
        <f t="shared" si="26"/>
        <v>0</v>
      </c>
      <c r="F124" s="9">
        <f t="shared" si="26"/>
        <v>0</v>
      </c>
      <c r="G124" s="9">
        <f t="shared" si="26"/>
        <v>0</v>
      </c>
      <c r="H124" s="9">
        <f t="shared" si="26"/>
        <v>0</v>
      </c>
      <c r="I124" s="9">
        <f t="shared" si="26"/>
        <v>0</v>
      </c>
      <c r="J124" s="9">
        <f t="shared" si="26"/>
        <v>0</v>
      </c>
      <c r="K124" s="9">
        <f t="shared" si="26"/>
        <v>0</v>
      </c>
      <c r="L124" s="9">
        <f t="shared" si="26"/>
        <v>0</v>
      </c>
      <c r="M124" s="9">
        <f t="shared" si="26"/>
        <v>0</v>
      </c>
      <c r="N124" s="9">
        <f>ROUND(SUM(B124:M124),2)</f>
        <v>0</v>
      </c>
    </row>
    <row r="125" spans="1:15" x14ac:dyDescent="0.25">
      <c r="A125" s="31"/>
      <c r="B125" s="9"/>
      <c r="C125" s="9"/>
      <c r="D125" s="9"/>
      <c r="E125" s="9"/>
      <c r="F125" s="9"/>
      <c r="G125" s="9"/>
      <c r="H125" s="9"/>
      <c r="I125" s="9"/>
      <c r="J125" s="11"/>
      <c r="K125" s="9"/>
      <c r="L125" s="9"/>
      <c r="M125" s="9"/>
      <c r="N125" s="8"/>
    </row>
    <row r="126" spans="1:15" x14ac:dyDescent="0.25">
      <c r="A126" s="31" t="s">
        <v>37</v>
      </c>
      <c r="B126" s="9">
        <f>ROUND(IFERROR(+B121/B124,0),2)</f>
        <v>0</v>
      </c>
      <c r="C126" s="9">
        <f t="shared" ref="C126:M126" si="27">ROUND(IFERROR(+C121/C124,0),2)</f>
        <v>0</v>
      </c>
      <c r="D126" s="9">
        <f t="shared" si="27"/>
        <v>0</v>
      </c>
      <c r="E126" s="9">
        <f t="shared" si="27"/>
        <v>0</v>
      </c>
      <c r="F126" s="9">
        <f t="shared" si="27"/>
        <v>0</v>
      </c>
      <c r="G126" s="9">
        <f t="shared" si="27"/>
        <v>0</v>
      </c>
      <c r="H126" s="9">
        <f t="shared" si="27"/>
        <v>0</v>
      </c>
      <c r="I126" s="9">
        <f t="shared" si="27"/>
        <v>0</v>
      </c>
      <c r="J126" s="9">
        <f t="shared" si="27"/>
        <v>0</v>
      </c>
      <c r="K126" s="9">
        <f t="shared" si="27"/>
        <v>0</v>
      </c>
      <c r="L126" s="9">
        <f t="shared" si="27"/>
        <v>0</v>
      </c>
      <c r="M126" s="9">
        <f t="shared" si="27"/>
        <v>0</v>
      </c>
      <c r="N126" s="9">
        <f>ROUND(IFERROR(+N121/N124,0),2)</f>
        <v>0</v>
      </c>
    </row>
    <row r="127" spans="1:15" x14ac:dyDescent="0.25">
      <c r="A127" s="31" t="s">
        <v>40</v>
      </c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9">
        <f>ROUND(SUM(B127:M127),2)</f>
        <v>0</v>
      </c>
    </row>
    <row r="128" spans="1:15" x14ac:dyDescent="0.25">
      <c r="A128" s="3"/>
      <c r="B128" s="3"/>
      <c r="O128" s="4"/>
    </row>
    <row r="129" spans="1:15" ht="24" customHeight="1" x14ac:dyDescent="0.25">
      <c r="A129" s="33" t="s">
        <v>64</v>
      </c>
      <c r="B129" s="35">
        <f>+G107</f>
        <v>0</v>
      </c>
      <c r="C129" s="18"/>
      <c r="E129" s="3"/>
      <c r="F129" s="3"/>
      <c r="G129" s="3"/>
      <c r="H129" s="3"/>
      <c r="O129" s="4"/>
    </row>
    <row r="130" spans="1:15" ht="24" customHeight="1" x14ac:dyDescent="0.25">
      <c r="A130" s="21" t="s">
        <v>41</v>
      </c>
      <c r="B130" s="28">
        <f>+$B$9</f>
        <v>0</v>
      </c>
      <c r="C130" s="16" t="s">
        <v>24</v>
      </c>
      <c r="E130" s="3"/>
      <c r="F130" s="3"/>
      <c r="G130" s="3"/>
      <c r="H130" s="3"/>
      <c r="O130" s="4"/>
    </row>
    <row r="131" spans="1:15" ht="24" customHeight="1" x14ac:dyDescent="0.25">
      <c r="A131" s="21" t="s">
        <v>42</v>
      </c>
      <c r="B131" s="29">
        <f>ROUND(+N126,2)</f>
        <v>0</v>
      </c>
      <c r="C131" s="16" t="s">
        <v>24</v>
      </c>
      <c r="E131" s="39"/>
      <c r="F131" s="39"/>
      <c r="G131" s="39"/>
      <c r="H131" s="3"/>
      <c r="O131" s="4"/>
    </row>
    <row r="132" spans="1:15" ht="24" customHeight="1" x14ac:dyDescent="0.25">
      <c r="A132" s="47" t="s">
        <v>39</v>
      </c>
      <c r="B132" s="22">
        <f>ROUND(IF(B131&gt;B130,B130,B131),2)</f>
        <v>0</v>
      </c>
      <c r="C132" s="16" t="s">
        <v>13</v>
      </c>
      <c r="E132" s="3"/>
      <c r="F132" s="3"/>
      <c r="G132" s="3"/>
      <c r="H132" s="3"/>
      <c r="O132" s="4"/>
    </row>
    <row r="133" spans="1:15" ht="24" customHeight="1" x14ac:dyDescent="0.25">
      <c r="A133" s="30" t="s">
        <v>43</v>
      </c>
      <c r="B133" s="55"/>
      <c r="C133" s="46" t="s">
        <v>15</v>
      </c>
    </row>
    <row r="134" spans="1:15" ht="24" customHeight="1" x14ac:dyDescent="0.25">
      <c r="A134" s="21" t="s">
        <v>45</v>
      </c>
      <c r="B134" s="9">
        <f>ROUND(+B132-B133,2)</f>
        <v>0</v>
      </c>
      <c r="C134" s="19" t="s">
        <v>13</v>
      </c>
    </row>
    <row r="135" spans="1:15" ht="24" customHeight="1" x14ac:dyDescent="0.25">
      <c r="A135" s="47" t="s">
        <v>23</v>
      </c>
      <c r="B135" s="22">
        <f>ROUND(N127,2)</f>
        <v>0</v>
      </c>
      <c r="C135" s="19" t="s">
        <v>13</v>
      </c>
    </row>
    <row r="136" spans="1:15" ht="24" customHeight="1" x14ac:dyDescent="0.25">
      <c r="A136" s="47" t="s">
        <v>44</v>
      </c>
      <c r="B136" s="22">
        <f>ROUND(+B132*B135,2)</f>
        <v>0</v>
      </c>
      <c r="C136" s="19" t="s">
        <v>13</v>
      </c>
    </row>
    <row r="137" spans="1:15" ht="24" customHeight="1" x14ac:dyDescent="0.25">
      <c r="A137" s="21" t="s">
        <v>57</v>
      </c>
      <c r="B137" s="9">
        <f>ROUND(B135*B134,2)</f>
        <v>0</v>
      </c>
      <c r="C137" s="19" t="s">
        <v>13</v>
      </c>
    </row>
    <row r="138" spans="1:15" ht="24" customHeight="1" x14ac:dyDescent="0.25"/>
    <row r="139" spans="1:15" ht="24" customHeight="1" x14ac:dyDescent="0.25">
      <c r="A139" s="32" t="s">
        <v>30</v>
      </c>
      <c r="B139" s="27"/>
      <c r="C139" s="27"/>
    </row>
    <row r="140" spans="1:15" ht="24" customHeight="1" x14ac:dyDescent="0.25">
      <c r="A140" s="30" t="s">
        <v>38</v>
      </c>
      <c r="B140" s="55"/>
      <c r="C140" s="46" t="s">
        <v>15</v>
      </c>
    </row>
    <row r="141" spans="1:15" ht="24" customHeight="1" x14ac:dyDescent="0.25">
      <c r="A141" s="21" t="s">
        <v>46</v>
      </c>
      <c r="B141" s="9">
        <f>ROUND(+N121,2)</f>
        <v>0</v>
      </c>
      <c r="C141" s="26" t="s">
        <v>12</v>
      </c>
    </row>
    <row r="142" spans="1:15" ht="24" customHeight="1" x14ac:dyDescent="0.25">
      <c r="A142" s="21" t="s">
        <v>56</v>
      </c>
      <c r="B142" s="9">
        <f>ROUND(+B141-B140,2)</f>
        <v>0</v>
      </c>
      <c r="C142" s="25" t="s">
        <v>13</v>
      </c>
    </row>
    <row r="143" spans="1:15" ht="24" customHeight="1" x14ac:dyDescent="0.25">
      <c r="G143" s="49"/>
      <c r="H143" s="49"/>
    </row>
    <row r="144" spans="1:15" ht="24" customHeight="1" x14ac:dyDescent="0.25">
      <c r="A144" s="32" t="s">
        <v>31</v>
      </c>
      <c r="B144" s="27"/>
      <c r="C144" s="27"/>
      <c r="F144" s="50"/>
      <c r="G144" s="41"/>
      <c r="H144" s="51"/>
      <c r="I144" s="52"/>
    </row>
    <row r="145" spans="1:14" ht="24" customHeight="1" x14ac:dyDescent="0.25">
      <c r="A145" s="21" t="s">
        <v>32</v>
      </c>
      <c r="B145" s="9">
        <f>ROUND(N124,2)</f>
        <v>0</v>
      </c>
      <c r="C145" s="26" t="s">
        <v>12</v>
      </c>
      <c r="F145" s="50"/>
      <c r="G145" s="41"/>
      <c r="H145" s="51"/>
      <c r="I145" s="52"/>
    </row>
    <row r="146" spans="1:14" ht="24" customHeight="1" x14ac:dyDescent="0.25">
      <c r="A146" s="21" t="s">
        <v>33</v>
      </c>
      <c r="B146" s="9">
        <f>ROUND(IFERROR(+N127,0),2)</f>
        <v>0</v>
      </c>
      <c r="C146" s="26" t="s">
        <v>12</v>
      </c>
      <c r="F146" s="50"/>
      <c r="G146" s="41"/>
      <c r="H146" s="51"/>
      <c r="I146" s="52"/>
    </row>
    <row r="147" spans="1:14" ht="24" customHeight="1" x14ac:dyDescent="0.25">
      <c r="A147" s="21" t="s">
        <v>34</v>
      </c>
      <c r="B147" s="45">
        <f>ROUND(IFERROR(+B146/B145,0),14)</f>
        <v>0</v>
      </c>
      <c r="C147" s="25" t="s">
        <v>13</v>
      </c>
      <c r="G147" s="41"/>
      <c r="H147" s="51"/>
      <c r="I147" s="52"/>
    </row>
    <row r="148" spans="1:14" ht="24" customHeight="1" x14ac:dyDescent="0.25">
      <c r="A148" s="21" t="s">
        <v>35</v>
      </c>
      <c r="B148" s="9">
        <f>ROUND(IFERROR(+B141*B147,0),2)</f>
        <v>0</v>
      </c>
      <c r="C148" s="25" t="s">
        <v>13</v>
      </c>
      <c r="D148" s="41"/>
    </row>
    <row r="149" spans="1:14" ht="24" customHeight="1" x14ac:dyDescent="0.25">
      <c r="A149" s="21" t="s">
        <v>54</v>
      </c>
      <c r="B149" s="9">
        <f>ROUND(IFERROR(+B148-B140,0),2)</f>
        <v>0</v>
      </c>
      <c r="C149" s="25" t="s">
        <v>13</v>
      </c>
      <c r="D149" s="41"/>
    </row>
    <row r="150" spans="1:14" s="4" customFormat="1" ht="24" customHeight="1" x14ac:dyDescent="0.25">
      <c r="A150" s="38"/>
      <c r="B150" s="39"/>
      <c r="C150" s="40"/>
    </row>
    <row r="151" spans="1:14" ht="30" x14ac:dyDescent="0.25">
      <c r="A151" s="43" t="s">
        <v>55</v>
      </c>
      <c r="B151" s="44" t="str">
        <f>IF(B149&lt;B137,"Ja","Nej")</f>
        <v>Nej</v>
      </c>
      <c r="C151" s="9">
        <f>ROUND(+B149-B137,2)</f>
        <v>0</v>
      </c>
    </row>
    <row r="154" spans="1:14" ht="26.25" x14ac:dyDescent="0.4">
      <c r="A154" s="15" t="s">
        <v>28</v>
      </c>
      <c r="F154" s="34" t="s">
        <v>17</v>
      </c>
      <c r="G154" s="54"/>
    </row>
    <row r="155" spans="1:14" x14ac:dyDescent="0.25">
      <c r="A155" s="8"/>
      <c r="B155" s="10" t="s">
        <v>1</v>
      </c>
      <c r="C155" s="10" t="s">
        <v>2</v>
      </c>
      <c r="D155" s="10" t="s">
        <v>3</v>
      </c>
      <c r="E155" s="10" t="s">
        <v>4</v>
      </c>
      <c r="F155" s="10" t="s">
        <v>53</v>
      </c>
      <c r="G155" s="10" t="s">
        <v>5</v>
      </c>
      <c r="H155" s="10" t="s">
        <v>6</v>
      </c>
      <c r="I155" s="10" t="s">
        <v>7</v>
      </c>
      <c r="J155" s="10" t="s">
        <v>48</v>
      </c>
      <c r="K155" s="10" t="s">
        <v>49</v>
      </c>
      <c r="L155" s="10" t="s">
        <v>50</v>
      </c>
      <c r="M155" s="10" t="s">
        <v>51</v>
      </c>
      <c r="N155" s="8" t="s">
        <v>14</v>
      </c>
    </row>
    <row r="156" spans="1:14" x14ac:dyDescent="0.25">
      <c r="A156" s="31" t="s">
        <v>58</v>
      </c>
      <c r="B156" s="55"/>
      <c r="C156" s="55"/>
      <c r="D156" s="42"/>
      <c r="E156" s="42"/>
      <c r="F156" s="42"/>
      <c r="G156" s="42"/>
      <c r="H156" s="42"/>
      <c r="I156" s="55"/>
      <c r="J156" s="55"/>
      <c r="K156" s="55"/>
      <c r="L156" s="55"/>
      <c r="M156" s="55"/>
      <c r="N156" s="9">
        <f>ROUND(SUM(B156:M156),2)</f>
        <v>0</v>
      </c>
    </row>
    <row r="157" spans="1:14" x14ac:dyDescent="0.25">
      <c r="A157" s="31" t="s">
        <v>59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9">
        <f t="shared" ref="N157" si="28">ROUND(SUM(B157:M157),2)</f>
        <v>0</v>
      </c>
    </row>
    <row r="158" spans="1:14" ht="30" customHeight="1" x14ac:dyDescent="0.25">
      <c r="A158" s="12" t="s">
        <v>9</v>
      </c>
      <c r="B158" s="20" t="s">
        <v>10</v>
      </c>
      <c r="C158" s="20" t="s">
        <v>10</v>
      </c>
      <c r="D158" s="20" t="s">
        <v>10</v>
      </c>
      <c r="E158" s="20" t="s">
        <v>10</v>
      </c>
      <c r="F158" s="20" t="s">
        <v>10</v>
      </c>
      <c r="G158" s="20" t="s">
        <v>10</v>
      </c>
      <c r="H158" s="20" t="s">
        <v>10</v>
      </c>
      <c r="I158" s="20" t="s">
        <v>10</v>
      </c>
      <c r="J158" s="20" t="s">
        <v>10</v>
      </c>
      <c r="K158" s="20" t="s">
        <v>10</v>
      </c>
      <c r="L158" s="20" t="s">
        <v>10</v>
      </c>
      <c r="M158" s="20" t="s">
        <v>10</v>
      </c>
      <c r="N158" s="9"/>
    </row>
    <row r="159" spans="1:14" x14ac:dyDescent="0.25">
      <c r="A159" s="31" t="s">
        <v>25</v>
      </c>
      <c r="B159" s="9">
        <f t="shared" ref="B159:M159" si="29">ROUND(SUM(B156:B157),2)</f>
        <v>0</v>
      </c>
      <c r="C159" s="9">
        <f t="shared" si="29"/>
        <v>0</v>
      </c>
      <c r="D159" s="9">
        <f t="shared" si="29"/>
        <v>0</v>
      </c>
      <c r="E159" s="9">
        <f t="shared" si="29"/>
        <v>0</v>
      </c>
      <c r="F159" s="9">
        <f t="shared" si="29"/>
        <v>0</v>
      </c>
      <c r="G159" s="9">
        <f t="shared" si="29"/>
        <v>0</v>
      </c>
      <c r="H159" s="9">
        <f t="shared" si="29"/>
        <v>0</v>
      </c>
      <c r="I159" s="9">
        <f t="shared" si="29"/>
        <v>0</v>
      </c>
      <c r="J159" s="9">
        <f t="shared" si="29"/>
        <v>0</v>
      </c>
      <c r="K159" s="9">
        <f t="shared" si="29"/>
        <v>0</v>
      </c>
      <c r="L159" s="9">
        <f t="shared" si="29"/>
        <v>0</v>
      </c>
      <c r="M159" s="9">
        <f t="shared" si="29"/>
        <v>0</v>
      </c>
      <c r="N159" s="9">
        <f>ROUND(SUM(B159:M159),2)</f>
        <v>0</v>
      </c>
    </row>
    <row r="160" spans="1:14" x14ac:dyDescent="0.25">
      <c r="A160" s="3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5" ht="42" customHeight="1" x14ac:dyDescent="0.25">
      <c r="A161" s="12" t="s">
        <v>61</v>
      </c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9"/>
    </row>
    <row r="162" spans="1:15" ht="15" customHeight="1" x14ac:dyDescent="0.25">
      <c r="A162" s="31" t="s">
        <v>52</v>
      </c>
      <c r="B162" s="9">
        <f t="shared" ref="B162:G162" si="30">ROUND(B159*B161,2)</f>
        <v>0</v>
      </c>
      <c r="C162" s="9">
        <f t="shared" si="30"/>
        <v>0</v>
      </c>
      <c r="D162" s="9">
        <f t="shared" si="30"/>
        <v>0</v>
      </c>
      <c r="E162" s="9">
        <f t="shared" si="30"/>
        <v>0</v>
      </c>
      <c r="F162" s="9">
        <f t="shared" si="30"/>
        <v>0</v>
      </c>
      <c r="G162" s="9">
        <f t="shared" si="30"/>
        <v>0</v>
      </c>
      <c r="H162" s="9">
        <f>ROUND(H159*H161,2)</f>
        <v>0</v>
      </c>
      <c r="I162" s="9">
        <f t="shared" ref="I162:M162" si="31">ROUND(I159*I161,2)</f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9">
        <f t="shared" si="31"/>
        <v>0</v>
      </c>
      <c r="N162" s="9">
        <f>ROUND(SUM(B162:M162),2)</f>
        <v>0</v>
      </c>
    </row>
    <row r="163" spans="1:15" ht="15" customHeight="1" x14ac:dyDescent="0.25">
      <c r="A163" s="31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5" x14ac:dyDescent="0.25">
      <c r="A164" s="31" t="s">
        <v>8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9">
        <f>ROUND(SUM(B164:M164),2)</f>
        <v>0</v>
      </c>
    </row>
    <row r="165" spans="1:15" x14ac:dyDescent="0.25">
      <c r="A165" s="31" t="s">
        <v>26</v>
      </c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9">
        <f>ROUND(SUM(B165:M165),2)</f>
        <v>0</v>
      </c>
    </row>
    <row r="166" spans="1:15" x14ac:dyDescent="0.25">
      <c r="A166" s="31" t="s">
        <v>18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9">
        <f>ROUND(SUM(B166:M166),2)</f>
        <v>0</v>
      </c>
    </row>
    <row r="167" spans="1:15" x14ac:dyDescent="0.25">
      <c r="A167" s="3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5" x14ac:dyDescent="0.25">
      <c r="A168" s="31" t="s">
        <v>0</v>
      </c>
      <c r="B168" s="9">
        <f t="shared" ref="B168:G168" si="32">ROUND(SUM(B162:B166)+B159,2)</f>
        <v>0</v>
      </c>
      <c r="C168" s="9">
        <f t="shared" si="32"/>
        <v>0</v>
      </c>
      <c r="D168" s="9">
        <f t="shared" si="32"/>
        <v>0</v>
      </c>
      <c r="E168" s="9">
        <f t="shared" si="32"/>
        <v>0</v>
      </c>
      <c r="F168" s="9">
        <f t="shared" si="32"/>
        <v>0</v>
      </c>
      <c r="G168" s="9">
        <f t="shared" si="32"/>
        <v>0</v>
      </c>
      <c r="H168" s="9">
        <f>ROUND(SUM(H162:H166)+H159,2)</f>
        <v>0</v>
      </c>
      <c r="I168" s="9">
        <f t="shared" ref="I168:M168" si="33">ROUND(SUM(I162:I166)+I159,2)</f>
        <v>0</v>
      </c>
      <c r="J168" s="9">
        <f t="shared" si="33"/>
        <v>0</v>
      </c>
      <c r="K168" s="9">
        <f t="shared" si="33"/>
        <v>0</v>
      </c>
      <c r="L168" s="9">
        <f t="shared" si="33"/>
        <v>0</v>
      </c>
      <c r="M168" s="9">
        <f t="shared" si="33"/>
        <v>0</v>
      </c>
      <c r="N168" s="9">
        <f t="shared" ref="N168" si="34">ROUND(SUM(B168:M168),2)</f>
        <v>0</v>
      </c>
    </row>
    <row r="169" spans="1:15" x14ac:dyDescent="0.25">
      <c r="A169" s="31"/>
      <c r="B169" s="9"/>
      <c r="C169" s="9"/>
      <c r="D169" s="9"/>
      <c r="E169" s="9"/>
      <c r="F169" s="9"/>
      <c r="G169" s="9"/>
      <c r="H169" s="9"/>
      <c r="I169" s="9"/>
      <c r="J169" s="17"/>
      <c r="K169" s="9"/>
      <c r="L169" s="9"/>
      <c r="M169" s="9"/>
      <c r="N169" s="9"/>
    </row>
    <row r="170" spans="1:15" x14ac:dyDescent="0.25">
      <c r="A170" s="31" t="s">
        <v>27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9">
        <f t="shared" ref="N170" si="35">ROUND(SUM(B170:M170),2)</f>
        <v>0</v>
      </c>
    </row>
    <row r="171" spans="1:15" x14ac:dyDescent="0.25">
      <c r="A171" s="31" t="s">
        <v>60</v>
      </c>
      <c r="B171" s="9">
        <f>ROUND(IFERROR(B170/(1924/$B$10),0),2)</f>
        <v>0</v>
      </c>
      <c r="C171" s="9">
        <f t="shared" ref="C171:M171" si="36">ROUND(IFERROR(C170/(1924/$B$10),0),2)</f>
        <v>0</v>
      </c>
      <c r="D171" s="9">
        <f t="shared" si="36"/>
        <v>0</v>
      </c>
      <c r="E171" s="9">
        <f t="shared" si="36"/>
        <v>0</v>
      </c>
      <c r="F171" s="9">
        <f t="shared" si="36"/>
        <v>0</v>
      </c>
      <c r="G171" s="9">
        <f t="shared" si="36"/>
        <v>0</v>
      </c>
      <c r="H171" s="9">
        <f t="shared" si="36"/>
        <v>0</v>
      </c>
      <c r="I171" s="9">
        <f t="shared" si="36"/>
        <v>0</v>
      </c>
      <c r="J171" s="9">
        <f t="shared" si="36"/>
        <v>0</v>
      </c>
      <c r="K171" s="9">
        <f t="shared" si="36"/>
        <v>0</v>
      </c>
      <c r="L171" s="9">
        <f t="shared" si="36"/>
        <v>0</v>
      </c>
      <c r="M171" s="9">
        <f t="shared" si="36"/>
        <v>0</v>
      </c>
      <c r="N171" s="9">
        <f>ROUND(SUM(B171:M171),2)</f>
        <v>0</v>
      </c>
    </row>
    <row r="172" spans="1:15" x14ac:dyDescent="0.25">
      <c r="A172" s="31"/>
      <c r="B172" s="9"/>
      <c r="C172" s="9"/>
      <c r="D172" s="9"/>
      <c r="E172" s="9"/>
      <c r="F172" s="9"/>
      <c r="G172" s="9"/>
      <c r="H172" s="9"/>
      <c r="I172" s="9"/>
      <c r="J172" s="11"/>
      <c r="K172" s="9"/>
      <c r="L172" s="9"/>
      <c r="M172" s="9"/>
      <c r="N172" s="8"/>
    </row>
    <row r="173" spans="1:15" x14ac:dyDescent="0.25">
      <c r="A173" s="31" t="s">
        <v>37</v>
      </c>
      <c r="B173" s="9">
        <f>ROUND(IFERROR(+B168/B171,0),2)</f>
        <v>0</v>
      </c>
      <c r="C173" s="9">
        <f t="shared" ref="C173:M173" si="37">ROUND(IFERROR(+C168/C171,0),2)</f>
        <v>0</v>
      </c>
      <c r="D173" s="9">
        <f t="shared" si="37"/>
        <v>0</v>
      </c>
      <c r="E173" s="9">
        <f t="shared" si="37"/>
        <v>0</v>
      </c>
      <c r="F173" s="9">
        <f t="shared" si="37"/>
        <v>0</v>
      </c>
      <c r="G173" s="9">
        <f t="shared" si="37"/>
        <v>0</v>
      </c>
      <c r="H173" s="9">
        <f t="shared" si="37"/>
        <v>0</v>
      </c>
      <c r="I173" s="9">
        <f t="shared" si="37"/>
        <v>0</v>
      </c>
      <c r="J173" s="9">
        <f t="shared" si="37"/>
        <v>0</v>
      </c>
      <c r="K173" s="9">
        <f t="shared" si="37"/>
        <v>0</v>
      </c>
      <c r="L173" s="9">
        <f t="shared" si="37"/>
        <v>0</v>
      </c>
      <c r="M173" s="9">
        <f t="shared" si="37"/>
        <v>0</v>
      </c>
      <c r="N173" s="9">
        <f>ROUND(IFERROR(+N168/N171,0),2)</f>
        <v>0</v>
      </c>
    </row>
    <row r="174" spans="1:15" x14ac:dyDescent="0.25">
      <c r="A174" s="31" t="s">
        <v>40</v>
      </c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9">
        <f>ROUND(SUM(B174:M174),2)</f>
        <v>0</v>
      </c>
    </row>
    <row r="175" spans="1:15" x14ac:dyDescent="0.25">
      <c r="A175" s="3"/>
      <c r="B175" s="3"/>
      <c r="O175" s="4"/>
    </row>
    <row r="176" spans="1:15" ht="24" customHeight="1" x14ac:dyDescent="0.25">
      <c r="A176" s="33" t="s">
        <v>64</v>
      </c>
      <c r="B176" s="35">
        <f>+G154</f>
        <v>0</v>
      </c>
      <c r="C176" s="18"/>
      <c r="E176" s="3"/>
      <c r="F176" s="3"/>
      <c r="G176" s="3"/>
      <c r="H176" s="3"/>
      <c r="O176" s="4"/>
    </row>
    <row r="177" spans="1:15" ht="24" customHeight="1" x14ac:dyDescent="0.25">
      <c r="A177" s="21" t="s">
        <v>41</v>
      </c>
      <c r="B177" s="28">
        <f>+$B$9</f>
        <v>0</v>
      </c>
      <c r="C177" s="16" t="s">
        <v>24</v>
      </c>
      <c r="E177" s="3"/>
      <c r="F177" s="3"/>
      <c r="G177" s="3"/>
      <c r="H177" s="3"/>
      <c r="O177" s="4"/>
    </row>
    <row r="178" spans="1:15" ht="24" customHeight="1" x14ac:dyDescent="0.25">
      <c r="A178" s="21" t="s">
        <v>42</v>
      </c>
      <c r="B178" s="29">
        <f>ROUND(+N173,2)</f>
        <v>0</v>
      </c>
      <c r="C178" s="16" t="s">
        <v>24</v>
      </c>
      <c r="E178" s="39"/>
      <c r="F178" s="39"/>
      <c r="G178" s="39"/>
      <c r="H178" s="3"/>
      <c r="O178" s="4"/>
    </row>
    <row r="179" spans="1:15" ht="24" customHeight="1" x14ac:dyDescent="0.25">
      <c r="A179" s="47" t="s">
        <v>39</v>
      </c>
      <c r="B179" s="22">
        <f>ROUND(IF(B178&gt;B177,B177,B178),2)</f>
        <v>0</v>
      </c>
      <c r="C179" s="16" t="s">
        <v>13</v>
      </c>
      <c r="E179" s="3"/>
      <c r="F179" s="3"/>
      <c r="G179" s="3"/>
      <c r="H179" s="3"/>
      <c r="O179" s="4"/>
    </row>
    <row r="180" spans="1:15" ht="24" customHeight="1" x14ac:dyDescent="0.25">
      <c r="A180" s="30" t="s">
        <v>43</v>
      </c>
      <c r="B180" s="55"/>
      <c r="C180" s="46" t="s">
        <v>15</v>
      </c>
    </row>
    <row r="181" spans="1:15" ht="24" customHeight="1" x14ac:dyDescent="0.25">
      <c r="A181" s="21" t="s">
        <v>45</v>
      </c>
      <c r="B181" s="9">
        <f>ROUND(+B179-B180,2)</f>
        <v>0</v>
      </c>
      <c r="C181" s="19" t="s">
        <v>13</v>
      </c>
    </row>
    <row r="182" spans="1:15" ht="24" customHeight="1" x14ac:dyDescent="0.25">
      <c r="A182" s="47" t="s">
        <v>23</v>
      </c>
      <c r="B182" s="22">
        <f>ROUND(N174,2)</f>
        <v>0</v>
      </c>
      <c r="C182" s="19" t="s">
        <v>13</v>
      </c>
    </row>
    <row r="183" spans="1:15" ht="24" customHeight="1" x14ac:dyDescent="0.25">
      <c r="A183" s="47" t="s">
        <v>44</v>
      </c>
      <c r="B183" s="22">
        <f>ROUND(+B179*B182,2)</f>
        <v>0</v>
      </c>
      <c r="C183" s="19" t="s">
        <v>13</v>
      </c>
    </row>
    <row r="184" spans="1:15" ht="24" customHeight="1" x14ac:dyDescent="0.25">
      <c r="A184" s="21" t="s">
        <v>57</v>
      </c>
      <c r="B184" s="9">
        <f>ROUND(B182*B181,2)</f>
        <v>0</v>
      </c>
      <c r="C184" s="19" t="s">
        <v>13</v>
      </c>
    </row>
    <row r="185" spans="1:15" ht="24" customHeight="1" x14ac:dyDescent="0.25"/>
    <row r="186" spans="1:15" ht="24" customHeight="1" x14ac:dyDescent="0.25">
      <c r="A186" s="32" t="s">
        <v>30</v>
      </c>
      <c r="B186" s="27"/>
      <c r="C186" s="27"/>
    </row>
    <row r="187" spans="1:15" ht="24" customHeight="1" x14ac:dyDescent="0.25">
      <c r="A187" s="30" t="s">
        <v>38</v>
      </c>
      <c r="B187" s="55"/>
      <c r="C187" s="46" t="s">
        <v>15</v>
      </c>
    </row>
    <row r="188" spans="1:15" ht="24" customHeight="1" x14ac:dyDescent="0.25">
      <c r="A188" s="21" t="s">
        <v>46</v>
      </c>
      <c r="B188" s="9">
        <f>ROUND(+N168,2)</f>
        <v>0</v>
      </c>
      <c r="C188" s="26" t="s">
        <v>12</v>
      </c>
    </row>
    <row r="189" spans="1:15" ht="24" customHeight="1" x14ac:dyDescent="0.25">
      <c r="A189" s="21" t="s">
        <v>56</v>
      </c>
      <c r="B189" s="9">
        <f>ROUND(+B188-B187,2)</f>
        <v>0</v>
      </c>
      <c r="C189" s="25" t="s">
        <v>13</v>
      </c>
    </row>
    <row r="190" spans="1:15" ht="24" customHeight="1" x14ac:dyDescent="0.25"/>
    <row r="191" spans="1:15" ht="24" customHeight="1" x14ac:dyDescent="0.25">
      <c r="A191" s="32" t="s">
        <v>31</v>
      </c>
      <c r="B191" s="27"/>
      <c r="C191" s="27"/>
    </row>
    <row r="192" spans="1:15" ht="24" customHeight="1" x14ac:dyDescent="0.25">
      <c r="A192" s="21" t="s">
        <v>32</v>
      </c>
      <c r="B192" s="9">
        <f>ROUND(N171,2)</f>
        <v>0</v>
      </c>
      <c r="C192" s="26" t="s">
        <v>12</v>
      </c>
    </row>
    <row r="193" spans="1:14" ht="24" customHeight="1" x14ac:dyDescent="0.25">
      <c r="A193" s="21" t="s">
        <v>33</v>
      </c>
      <c r="B193" s="9">
        <f>ROUND(IFERROR(+N174,0),2)</f>
        <v>0</v>
      </c>
      <c r="C193" s="26" t="s">
        <v>12</v>
      </c>
    </row>
    <row r="194" spans="1:14" ht="24" customHeight="1" x14ac:dyDescent="0.25">
      <c r="A194" s="21" t="s">
        <v>34</v>
      </c>
      <c r="B194" s="45">
        <f>ROUND(IFERROR(+B193/B192,0),14)</f>
        <v>0</v>
      </c>
      <c r="C194" s="25" t="s">
        <v>13</v>
      </c>
    </row>
    <row r="195" spans="1:14" ht="24" customHeight="1" x14ac:dyDescent="0.25">
      <c r="A195" s="21" t="s">
        <v>35</v>
      </c>
      <c r="B195" s="9">
        <f>ROUND(IFERROR(+B188*B194,0),2)</f>
        <v>0</v>
      </c>
      <c r="C195" s="25" t="s">
        <v>13</v>
      </c>
      <c r="D195" s="41"/>
    </row>
    <row r="196" spans="1:14" ht="24" customHeight="1" x14ac:dyDescent="0.25">
      <c r="A196" s="21" t="s">
        <v>54</v>
      </c>
      <c r="B196" s="9">
        <f>ROUND(IFERROR(+B195-B187,0),2)</f>
        <v>0</v>
      </c>
      <c r="C196" s="25" t="s">
        <v>13</v>
      </c>
      <c r="D196" s="41"/>
    </row>
    <row r="197" spans="1:14" s="4" customFormat="1" ht="24" customHeight="1" x14ac:dyDescent="0.25">
      <c r="A197" s="38"/>
      <c r="B197" s="39"/>
      <c r="C197" s="40"/>
    </row>
    <row r="198" spans="1:14" ht="30" x14ac:dyDescent="0.25">
      <c r="A198" s="43" t="s">
        <v>55</v>
      </c>
      <c r="B198" s="44" t="str">
        <f>IF(B196&lt;B184,"Ja","Nej")</f>
        <v>Nej</v>
      </c>
      <c r="C198" s="9">
        <f>ROUND(+B196-B184,2)</f>
        <v>0</v>
      </c>
    </row>
    <row r="201" spans="1:14" ht="26.25" x14ac:dyDescent="0.4">
      <c r="A201" s="15" t="s">
        <v>28</v>
      </c>
      <c r="F201" s="34" t="s">
        <v>17</v>
      </c>
      <c r="G201" s="54"/>
    </row>
    <row r="202" spans="1:14" x14ac:dyDescent="0.25">
      <c r="A202" s="8"/>
      <c r="B202" s="10" t="s">
        <v>1</v>
      </c>
      <c r="C202" s="10" t="s">
        <v>2</v>
      </c>
      <c r="D202" s="10" t="s">
        <v>3</v>
      </c>
      <c r="E202" s="10" t="s">
        <v>4</v>
      </c>
      <c r="F202" s="10" t="s">
        <v>53</v>
      </c>
      <c r="G202" s="10" t="s">
        <v>5</v>
      </c>
      <c r="H202" s="10" t="s">
        <v>6</v>
      </c>
      <c r="I202" s="10" t="s">
        <v>7</v>
      </c>
      <c r="J202" s="10" t="s">
        <v>48</v>
      </c>
      <c r="K202" s="10" t="s">
        <v>49</v>
      </c>
      <c r="L202" s="10" t="s">
        <v>50</v>
      </c>
      <c r="M202" s="10" t="s">
        <v>51</v>
      </c>
      <c r="N202" s="8" t="s">
        <v>14</v>
      </c>
    </row>
    <row r="203" spans="1:14" x14ac:dyDescent="0.25">
      <c r="A203" s="31" t="s">
        <v>58</v>
      </c>
      <c r="B203" s="55"/>
      <c r="C203" s="55"/>
      <c r="D203" s="42"/>
      <c r="E203" s="42"/>
      <c r="F203" s="42"/>
      <c r="G203" s="42"/>
      <c r="H203" s="42"/>
      <c r="I203" s="55"/>
      <c r="J203" s="55"/>
      <c r="K203" s="55"/>
      <c r="L203" s="55"/>
      <c r="M203" s="55"/>
      <c r="N203" s="9">
        <f>ROUND(SUM(B203:M203),2)</f>
        <v>0</v>
      </c>
    </row>
    <row r="204" spans="1:14" x14ac:dyDescent="0.25">
      <c r="A204" s="31" t="s">
        <v>59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9">
        <f t="shared" ref="N204" si="38">ROUND(SUM(B204:M204),2)</f>
        <v>0</v>
      </c>
    </row>
    <row r="205" spans="1:14" ht="30" customHeight="1" x14ac:dyDescent="0.25">
      <c r="A205" s="12" t="s">
        <v>9</v>
      </c>
      <c r="B205" s="20" t="s">
        <v>10</v>
      </c>
      <c r="C205" s="20" t="s">
        <v>10</v>
      </c>
      <c r="D205" s="20" t="s">
        <v>10</v>
      </c>
      <c r="E205" s="20" t="s">
        <v>10</v>
      </c>
      <c r="F205" s="20" t="s">
        <v>10</v>
      </c>
      <c r="G205" s="20" t="s">
        <v>10</v>
      </c>
      <c r="H205" s="20" t="s">
        <v>10</v>
      </c>
      <c r="I205" s="20" t="s">
        <v>10</v>
      </c>
      <c r="J205" s="20" t="s">
        <v>10</v>
      </c>
      <c r="K205" s="20" t="s">
        <v>10</v>
      </c>
      <c r="L205" s="20" t="s">
        <v>10</v>
      </c>
      <c r="M205" s="20" t="s">
        <v>10</v>
      </c>
      <c r="N205" s="9"/>
    </row>
    <row r="206" spans="1:14" x14ac:dyDescent="0.25">
      <c r="A206" s="31" t="s">
        <v>25</v>
      </c>
      <c r="B206" s="9">
        <f t="shared" ref="B206:M206" si="39">ROUND(SUM(B203:B204),2)</f>
        <v>0</v>
      </c>
      <c r="C206" s="9">
        <f t="shared" si="39"/>
        <v>0</v>
      </c>
      <c r="D206" s="9">
        <f t="shared" si="39"/>
        <v>0</v>
      </c>
      <c r="E206" s="9">
        <f t="shared" si="39"/>
        <v>0</v>
      </c>
      <c r="F206" s="9">
        <f t="shared" si="39"/>
        <v>0</v>
      </c>
      <c r="G206" s="9">
        <f t="shared" si="39"/>
        <v>0</v>
      </c>
      <c r="H206" s="9">
        <f t="shared" si="39"/>
        <v>0</v>
      </c>
      <c r="I206" s="9">
        <f t="shared" si="39"/>
        <v>0</v>
      </c>
      <c r="J206" s="9">
        <f t="shared" si="39"/>
        <v>0</v>
      </c>
      <c r="K206" s="9">
        <f t="shared" si="39"/>
        <v>0</v>
      </c>
      <c r="L206" s="9">
        <f t="shared" si="39"/>
        <v>0</v>
      </c>
      <c r="M206" s="9">
        <f t="shared" si="39"/>
        <v>0</v>
      </c>
      <c r="N206" s="9">
        <f>ROUND(SUM(B206:M206),2)</f>
        <v>0</v>
      </c>
    </row>
    <row r="207" spans="1:14" x14ac:dyDescent="0.25">
      <c r="A207" s="3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ht="42" customHeight="1" x14ac:dyDescent="0.25">
      <c r="A208" s="12" t="s">
        <v>61</v>
      </c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9"/>
    </row>
    <row r="209" spans="1:15" ht="15" customHeight="1" x14ac:dyDescent="0.25">
      <c r="A209" s="31" t="s">
        <v>52</v>
      </c>
      <c r="B209" s="9">
        <f t="shared" ref="B209:G209" si="40">ROUND(B206*B208,2)</f>
        <v>0</v>
      </c>
      <c r="C209" s="9">
        <f t="shared" si="40"/>
        <v>0</v>
      </c>
      <c r="D209" s="9">
        <f t="shared" si="40"/>
        <v>0</v>
      </c>
      <c r="E209" s="9">
        <f t="shared" si="40"/>
        <v>0</v>
      </c>
      <c r="F209" s="9">
        <f t="shared" si="40"/>
        <v>0</v>
      </c>
      <c r="G209" s="9">
        <f t="shared" si="40"/>
        <v>0</v>
      </c>
      <c r="H209" s="9">
        <f>ROUND(H206*H208,2)</f>
        <v>0</v>
      </c>
      <c r="I209" s="9">
        <f t="shared" ref="I209:M209" si="41">ROUND(I206*I208,2)</f>
        <v>0</v>
      </c>
      <c r="J209" s="9">
        <f t="shared" si="41"/>
        <v>0</v>
      </c>
      <c r="K209" s="9">
        <f t="shared" si="41"/>
        <v>0</v>
      </c>
      <c r="L209" s="9">
        <f t="shared" si="41"/>
        <v>0</v>
      </c>
      <c r="M209" s="9">
        <f t="shared" si="41"/>
        <v>0</v>
      </c>
      <c r="N209" s="9">
        <f>ROUND(SUM(B209:M209),2)</f>
        <v>0</v>
      </c>
    </row>
    <row r="210" spans="1:15" ht="15" customHeight="1" x14ac:dyDescent="0.25">
      <c r="A210" s="31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5" x14ac:dyDescent="0.25">
      <c r="A211" s="31" t="s">
        <v>8</v>
      </c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9">
        <f>ROUND(SUM(B211:M211),2)</f>
        <v>0</v>
      </c>
    </row>
    <row r="212" spans="1:15" x14ac:dyDescent="0.25">
      <c r="A212" s="31" t="s">
        <v>26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9">
        <f>ROUND(SUM(B212:M212),2)</f>
        <v>0</v>
      </c>
    </row>
    <row r="213" spans="1:15" x14ac:dyDescent="0.25">
      <c r="A213" s="31" t="s">
        <v>18</v>
      </c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9">
        <f>ROUND(SUM(B213:M213),2)</f>
        <v>0</v>
      </c>
    </row>
    <row r="214" spans="1:15" x14ac:dyDescent="0.25">
      <c r="A214" s="3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5" x14ac:dyDescent="0.25">
      <c r="A215" s="31" t="s">
        <v>0</v>
      </c>
      <c r="B215" s="9">
        <f t="shared" ref="B215:G215" si="42">ROUND(SUM(B209:B213)+B206,2)</f>
        <v>0</v>
      </c>
      <c r="C215" s="9">
        <f t="shared" si="42"/>
        <v>0</v>
      </c>
      <c r="D215" s="9">
        <f t="shared" si="42"/>
        <v>0</v>
      </c>
      <c r="E215" s="9">
        <f t="shared" si="42"/>
        <v>0</v>
      </c>
      <c r="F215" s="9">
        <f t="shared" si="42"/>
        <v>0</v>
      </c>
      <c r="G215" s="9">
        <f t="shared" si="42"/>
        <v>0</v>
      </c>
      <c r="H215" s="9">
        <f>ROUND(SUM(H209:H213)+H206,2)</f>
        <v>0</v>
      </c>
      <c r="I215" s="9">
        <f t="shared" ref="I215:M215" si="43">ROUND(SUM(I209:I213)+I206,2)</f>
        <v>0</v>
      </c>
      <c r="J215" s="9">
        <f t="shared" si="43"/>
        <v>0</v>
      </c>
      <c r="K215" s="9">
        <f t="shared" si="43"/>
        <v>0</v>
      </c>
      <c r="L215" s="9">
        <f t="shared" si="43"/>
        <v>0</v>
      </c>
      <c r="M215" s="9">
        <f t="shared" si="43"/>
        <v>0</v>
      </c>
      <c r="N215" s="9">
        <f t="shared" ref="N215" si="44">ROUND(SUM(B215:M215),2)</f>
        <v>0</v>
      </c>
    </row>
    <row r="216" spans="1:15" x14ac:dyDescent="0.25">
      <c r="A216" s="31"/>
      <c r="B216" s="9"/>
      <c r="C216" s="9"/>
      <c r="D216" s="9"/>
      <c r="E216" s="9"/>
      <c r="F216" s="9"/>
      <c r="G216" s="9"/>
      <c r="H216" s="9"/>
      <c r="I216" s="9"/>
      <c r="J216" s="17"/>
      <c r="K216" s="9"/>
      <c r="L216" s="9"/>
      <c r="M216" s="9"/>
      <c r="N216" s="9"/>
    </row>
    <row r="217" spans="1:15" x14ac:dyDescent="0.25">
      <c r="A217" s="31" t="s">
        <v>27</v>
      </c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9">
        <f t="shared" ref="N217" si="45">ROUND(SUM(B217:M217),2)</f>
        <v>0</v>
      </c>
    </row>
    <row r="218" spans="1:15" x14ac:dyDescent="0.25">
      <c r="A218" s="31" t="s">
        <v>60</v>
      </c>
      <c r="B218" s="9">
        <f>ROUND(IFERROR(B217/(1924/$B$10),0),2)</f>
        <v>0</v>
      </c>
      <c r="C218" s="9">
        <f t="shared" ref="C218:M218" si="46">ROUND(IFERROR(C217/(1924/$B$10),0),2)</f>
        <v>0</v>
      </c>
      <c r="D218" s="9">
        <f t="shared" si="46"/>
        <v>0</v>
      </c>
      <c r="E218" s="9">
        <f t="shared" si="46"/>
        <v>0</v>
      </c>
      <c r="F218" s="9">
        <f t="shared" si="46"/>
        <v>0</v>
      </c>
      <c r="G218" s="9">
        <f t="shared" si="46"/>
        <v>0</v>
      </c>
      <c r="H218" s="9">
        <f t="shared" si="46"/>
        <v>0</v>
      </c>
      <c r="I218" s="9">
        <f t="shared" si="46"/>
        <v>0</v>
      </c>
      <c r="J218" s="9">
        <f t="shared" si="46"/>
        <v>0</v>
      </c>
      <c r="K218" s="9">
        <f t="shared" si="46"/>
        <v>0</v>
      </c>
      <c r="L218" s="9">
        <f t="shared" si="46"/>
        <v>0</v>
      </c>
      <c r="M218" s="9">
        <f t="shared" si="46"/>
        <v>0</v>
      </c>
      <c r="N218" s="9">
        <f>ROUND(SUM(B218:M218),2)</f>
        <v>0</v>
      </c>
    </row>
    <row r="219" spans="1:15" x14ac:dyDescent="0.25">
      <c r="A219" s="31"/>
      <c r="B219" s="9"/>
      <c r="C219" s="9"/>
      <c r="D219" s="9"/>
      <c r="E219" s="9"/>
      <c r="F219" s="9"/>
      <c r="G219" s="9"/>
      <c r="H219" s="9"/>
      <c r="I219" s="9"/>
      <c r="J219" s="11"/>
      <c r="K219" s="9"/>
      <c r="L219" s="9"/>
      <c r="M219" s="9"/>
      <c r="N219" s="8"/>
    </row>
    <row r="220" spans="1:15" x14ac:dyDescent="0.25">
      <c r="A220" s="31" t="s">
        <v>37</v>
      </c>
      <c r="B220" s="9">
        <f>ROUND(IFERROR(+B215/B218,0),2)</f>
        <v>0</v>
      </c>
      <c r="C220" s="9">
        <f t="shared" ref="C220:M220" si="47">ROUND(IFERROR(+C215/C218,0),2)</f>
        <v>0</v>
      </c>
      <c r="D220" s="9">
        <f t="shared" si="47"/>
        <v>0</v>
      </c>
      <c r="E220" s="9">
        <f t="shared" si="47"/>
        <v>0</v>
      </c>
      <c r="F220" s="9">
        <f t="shared" si="47"/>
        <v>0</v>
      </c>
      <c r="G220" s="9">
        <f t="shared" si="47"/>
        <v>0</v>
      </c>
      <c r="H220" s="9">
        <f t="shared" si="47"/>
        <v>0</v>
      </c>
      <c r="I220" s="9">
        <f t="shared" si="47"/>
        <v>0</v>
      </c>
      <c r="J220" s="9">
        <f t="shared" si="47"/>
        <v>0</v>
      </c>
      <c r="K220" s="9">
        <f t="shared" si="47"/>
        <v>0</v>
      </c>
      <c r="L220" s="9">
        <f t="shared" si="47"/>
        <v>0</v>
      </c>
      <c r="M220" s="9">
        <f t="shared" si="47"/>
        <v>0</v>
      </c>
      <c r="N220" s="9">
        <f>ROUND(IFERROR(+N215/N218,0),2)</f>
        <v>0</v>
      </c>
    </row>
    <row r="221" spans="1:15" x14ac:dyDescent="0.25">
      <c r="A221" s="31" t="s">
        <v>40</v>
      </c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9">
        <f>ROUND(SUM(B221:M221),2)</f>
        <v>0</v>
      </c>
    </row>
    <row r="222" spans="1:15" x14ac:dyDescent="0.25">
      <c r="A222" s="3"/>
      <c r="B222" s="3"/>
      <c r="O222" s="4"/>
    </row>
    <row r="223" spans="1:15" ht="24" customHeight="1" x14ac:dyDescent="0.25">
      <c r="A223" s="33" t="s">
        <v>64</v>
      </c>
      <c r="B223" s="35">
        <f>+G201</f>
        <v>0</v>
      </c>
      <c r="C223" s="18"/>
      <c r="E223" s="3"/>
      <c r="F223" s="3"/>
      <c r="G223" s="3"/>
      <c r="H223" s="3"/>
      <c r="O223" s="4"/>
    </row>
    <row r="224" spans="1:15" ht="24" customHeight="1" x14ac:dyDescent="0.25">
      <c r="A224" s="21" t="s">
        <v>41</v>
      </c>
      <c r="B224" s="28">
        <f>+$B$9</f>
        <v>0</v>
      </c>
      <c r="C224" s="16" t="s">
        <v>24</v>
      </c>
      <c r="E224" s="3"/>
      <c r="F224" s="3"/>
      <c r="G224" s="3"/>
      <c r="H224" s="3"/>
      <c r="O224" s="4"/>
    </row>
    <row r="225" spans="1:15" ht="24" customHeight="1" x14ac:dyDescent="0.25">
      <c r="A225" s="21" t="s">
        <v>42</v>
      </c>
      <c r="B225" s="29">
        <f>ROUND(+N220,2)</f>
        <v>0</v>
      </c>
      <c r="C225" s="16" t="s">
        <v>24</v>
      </c>
      <c r="E225" s="39"/>
      <c r="F225" s="39"/>
      <c r="G225" s="39"/>
      <c r="H225" s="3"/>
      <c r="O225" s="4"/>
    </row>
    <row r="226" spans="1:15" ht="24" customHeight="1" x14ac:dyDescent="0.25">
      <c r="A226" s="47" t="s">
        <v>39</v>
      </c>
      <c r="B226" s="22">
        <f>ROUND(IF(B225&gt;B224,B224,B225),2)</f>
        <v>0</v>
      </c>
      <c r="C226" s="16" t="s">
        <v>13</v>
      </c>
      <c r="E226" s="3"/>
      <c r="F226" s="3"/>
      <c r="G226" s="3"/>
      <c r="H226" s="3"/>
      <c r="O226" s="4"/>
    </row>
    <row r="227" spans="1:15" ht="24" customHeight="1" x14ac:dyDescent="0.25">
      <c r="A227" s="30" t="s">
        <v>43</v>
      </c>
      <c r="B227" s="55"/>
      <c r="C227" s="46" t="s">
        <v>15</v>
      </c>
    </row>
    <row r="228" spans="1:15" ht="24" customHeight="1" x14ac:dyDescent="0.25">
      <c r="A228" s="21" t="s">
        <v>45</v>
      </c>
      <c r="B228" s="9">
        <f>ROUND(+B226-B227,2)</f>
        <v>0</v>
      </c>
      <c r="C228" s="19" t="s">
        <v>13</v>
      </c>
    </row>
    <row r="229" spans="1:15" ht="24" customHeight="1" x14ac:dyDescent="0.25">
      <c r="A229" s="47" t="s">
        <v>23</v>
      </c>
      <c r="B229" s="22">
        <f>ROUND(N221,2)</f>
        <v>0</v>
      </c>
      <c r="C229" s="19" t="s">
        <v>13</v>
      </c>
    </row>
    <row r="230" spans="1:15" ht="24" customHeight="1" x14ac:dyDescent="0.25">
      <c r="A230" s="47" t="s">
        <v>44</v>
      </c>
      <c r="B230" s="22">
        <f>ROUND(+B226*B229,2)</f>
        <v>0</v>
      </c>
      <c r="C230" s="19" t="s">
        <v>13</v>
      </c>
    </row>
    <row r="231" spans="1:15" ht="24" customHeight="1" x14ac:dyDescent="0.25">
      <c r="A231" s="21" t="s">
        <v>57</v>
      </c>
      <c r="B231" s="9">
        <f>ROUND(B229*B228,2)</f>
        <v>0</v>
      </c>
      <c r="C231" s="19" t="s">
        <v>13</v>
      </c>
    </row>
    <row r="232" spans="1:15" ht="24" customHeight="1" x14ac:dyDescent="0.25"/>
    <row r="233" spans="1:15" ht="24" customHeight="1" x14ac:dyDescent="0.25">
      <c r="A233" s="32" t="s">
        <v>30</v>
      </c>
      <c r="B233" s="27"/>
      <c r="C233" s="27"/>
    </row>
    <row r="234" spans="1:15" ht="24" customHeight="1" x14ac:dyDescent="0.25">
      <c r="A234" s="30" t="s">
        <v>38</v>
      </c>
      <c r="B234" s="55"/>
      <c r="C234" s="46" t="s">
        <v>15</v>
      </c>
    </row>
    <row r="235" spans="1:15" ht="24" customHeight="1" x14ac:dyDescent="0.25">
      <c r="A235" s="21" t="s">
        <v>46</v>
      </c>
      <c r="B235" s="9">
        <f>ROUND(+N215,2)</f>
        <v>0</v>
      </c>
      <c r="C235" s="26" t="s">
        <v>12</v>
      </c>
    </row>
    <row r="236" spans="1:15" ht="24" customHeight="1" x14ac:dyDescent="0.25">
      <c r="A236" s="21" t="s">
        <v>56</v>
      </c>
      <c r="B236" s="9">
        <f>ROUND(+B235-B234,2)</f>
        <v>0</v>
      </c>
      <c r="C236" s="25" t="s">
        <v>13</v>
      </c>
    </row>
    <row r="237" spans="1:15" ht="24" customHeight="1" x14ac:dyDescent="0.25"/>
    <row r="238" spans="1:15" ht="24" customHeight="1" x14ac:dyDescent="0.25">
      <c r="A238" s="32" t="s">
        <v>31</v>
      </c>
      <c r="B238" s="27"/>
      <c r="C238" s="27"/>
    </row>
    <row r="239" spans="1:15" ht="24" customHeight="1" x14ac:dyDescent="0.25">
      <c r="A239" s="21" t="s">
        <v>32</v>
      </c>
      <c r="B239" s="9">
        <f>ROUND(N218,2)</f>
        <v>0</v>
      </c>
      <c r="C239" s="26" t="s">
        <v>12</v>
      </c>
    </row>
    <row r="240" spans="1:15" ht="24" customHeight="1" x14ac:dyDescent="0.25">
      <c r="A240" s="21" t="s">
        <v>33</v>
      </c>
      <c r="B240" s="9">
        <f>ROUND(IFERROR(+N221,0),2)</f>
        <v>0</v>
      </c>
      <c r="C240" s="26" t="s">
        <v>12</v>
      </c>
    </row>
    <row r="241" spans="1:4" ht="24" customHeight="1" x14ac:dyDescent="0.25">
      <c r="A241" s="21" t="s">
        <v>34</v>
      </c>
      <c r="B241" s="45">
        <f>ROUND(IFERROR(+B240/B239,0),14)</f>
        <v>0</v>
      </c>
      <c r="C241" s="25" t="s">
        <v>13</v>
      </c>
    </row>
    <row r="242" spans="1:4" ht="24" customHeight="1" x14ac:dyDescent="0.25">
      <c r="A242" s="21" t="s">
        <v>35</v>
      </c>
      <c r="B242" s="9">
        <f>ROUND(IFERROR(+B235*B241,0),2)</f>
        <v>0</v>
      </c>
      <c r="C242" s="25" t="s">
        <v>13</v>
      </c>
      <c r="D242" s="41"/>
    </row>
    <row r="243" spans="1:4" ht="24" customHeight="1" x14ac:dyDescent="0.25">
      <c r="A243" s="21" t="s">
        <v>54</v>
      </c>
      <c r="B243" s="9">
        <f>ROUND(IFERROR(+B242-B234,0),2)</f>
        <v>0</v>
      </c>
      <c r="C243" s="25" t="s">
        <v>13</v>
      </c>
      <c r="D243" s="41"/>
    </row>
    <row r="244" spans="1:4" s="4" customFormat="1" ht="24" customHeight="1" x14ac:dyDescent="0.25">
      <c r="A244" s="38"/>
      <c r="B244" s="39"/>
      <c r="C244" s="40"/>
    </row>
    <row r="245" spans="1:4" ht="30" x14ac:dyDescent="0.25">
      <c r="A245" s="43" t="s">
        <v>55</v>
      </c>
      <c r="B245" s="44" t="str">
        <f>IF(B243&lt;B231,"Ja","Nej")</f>
        <v>Nej</v>
      </c>
      <c r="C245" s="9">
        <f>ROUND(+B243-B231,2)</f>
        <v>0</v>
      </c>
    </row>
  </sheetData>
  <sheetProtection algorithmName="SHA-512" hashValue="Sj1SWPBWkhWzMyU4rROmIGyTYDCDsUt9DPeVJeAy7MQ+ErsAea8IfcgXaO6qhuZAeOsRSdp5bmsgbJBCq3UOsA==" saltValue="yBBEI/QJ3ja2eT+EgZoEhA==" spinCount="100000" sheet="1" objects="1" scenarios="1"/>
  <protectedRanges>
    <protectedRange algorithmName="SHA-512" hashValue="LHBjK0gET6b+sasnojAmhY+4zAMwWhUtZd9MPgL5tJeo0Xl1XVGHencBF06mlUFJ+XtaNeaHvjBHG6O8ViTLZA==" saltValue="FAt74vXGsITEx4Si/PADfg==" spinCount="100000" sqref="A29 A35:C36 A6:A7 B37:C38 B18:M18 B32:N32 N15:N21 N23:N31 N33 A17 A76 B84:C85 B65:M65 B79:N79 N62:N68 N70:N78 N80 A64 A123 B131:C132 B112:M112 B126:N126 N109:N115 N117:N125 N127 A111 A170 B178:C179 B159:M159 B173:N173 N156:N162 N164:N172 N174 A158 A217 B225:C226 B206:M206 B220:N220 N203:N209 N211:N219 N221 A205 A82:C83 A129:C130 A176:C177 A223:C224" name="Område1_7"/>
    <protectedRange algorithmName="SHA-512" hashValue="vPIQHRvAu+XBXk1g+ueYkC3zJWg7LIjl9chRPi55N+UxnqOU4hgM7Hmz4VlseKlDbB3A1sdAbpEryZ9GRnRntA==" saltValue="7n80hhE+7oyN5PexkFFuHg==" spinCount="100000" sqref="A40:C40 B39 A87:C87 B86 A134:C134 B133 A181:C181 B180 A228:C228 B227" name="Område1_1_1"/>
    <protectedRange algorithmName="SHA-512" hashValue="vPIQHRvAu+XBXk1g+ueYkC3zJWg7LIjl9chRPi55N+UxnqOU4hgM7Hmz4VlseKlDbB3A1sdAbpEryZ9GRnRntA==" saltValue="7n80hhE+7oyN5PexkFFuHg==" spinCount="100000" sqref="A30 A77 A124 A171 A218" name="Område1_4_1"/>
    <protectedRange algorithmName="SHA-512" hashValue="vPIQHRvAu+XBXk1g+ueYkC3zJWg7LIjl9chRPi55N+UxnqOU4hgM7Hmz4VlseKlDbB3A1sdAbpEryZ9GRnRntA==" saltValue="7n80hhE+7oyN5PexkFFuHg==" spinCount="100000" sqref="A8:A9" name="Område1_5_1"/>
    <protectedRange algorithmName="SHA-512" hashValue="vPIQHRvAu+XBXk1g+ueYkC3zJWg7LIjl9chRPi55N+UxnqOU4hgM7Hmz4VlseKlDbB3A1sdAbpEryZ9GRnRntA==" saltValue="7n80hhE+7oyN5PexkFFuHg==" spinCount="100000" sqref="B41:C43 C39 C46 B88:C90 C86 C93 B135:C137 C133 C140 B182:C184 C180 C187 B229:C231 C227 C234" name="Område1_6_1"/>
    <protectedRange algorithmName="SHA-512" hashValue="vPIQHRvAu+XBXk1g+ueYkC3zJWg7LIjl9chRPi55N+UxnqOU4hgM7Hmz4VlseKlDbB3A1sdAbpEryZ9GRnRntA==" saltValue="7n80hhE+7oyN5PexkFFuHg==" spinCount="100000" sqref="A41:A42 A88:A89 A135:A136 A182:A183 A229:A230" name="Område1_9_1"/>
    <protectedRange algorithmName="SHA-512" hashValue="vPIQHRvAu+XBXk1g+ueYkC3zJWg7LIjl9chRPi55N+UxnqOU4hgM7Hmz4VlseKlDbB3A1sdAbpEryZ9GRnRntA==" saltValue="7n80hhE+7oyN5PexkFFuHg==" spinCount="100000" sqref="A23 A70 A117 A164 A211" name="Område1_10_1"/>
    <protectedRange algorithmName="SHA-512" hashValue="vPIQHRvAu+XBXk1g+ueYkC3zJWg7LIjl9chRPi55N+UxnqOU4hgM7Hmz4VlseKlDbB3A1sdAbpEryZ9GRnRntA==" saltValue="7n80hhE+7oyN5PexkFFuHg==" spinCount="100000" sqref="A15:A16 A62:A63 A109:A110 A156:A157 A203:A204" name="Område1_11_1"/>
    <protectedRange algorithmName="SHA-512" hashValue="vPIQHRvAu+XBXk1g+ueYkC3zJWg7LIjl9chRPi55N+UxnqOU4hgM7Hmz4VlseKlDbB3A1sdAbpEryZ9GRnRntA==" saltValue="7n80hhE+7oyN5PexkFFuHg==" spinCount="100000" sqref="A18 A65 A112 A159 A206" name="Område1_12_1"/>
    <protectedRange algorithmName="SHA-512" hashValue="vPIQHRvAu+XBXk1g+ueYkC3zJWg7LIjl9chRPi55N+UxnqOU4hgM7Hmz4VlseKlDbB3A1sdAbpEryZ9GRnRntA==" saltValue="7n80hhE+7oyN5PexkFFuHg==" spinCount="100000" sqref="A43 A90 A137 A184 A231" name="Område1_13_1"/>
    <protectedRange algorithmName="SHA-512" hashValue="LHBjK0gET6b+sasnojAmhY+4zAMwWhUtZd9MPgL5tJeo0Xl1XVGHencBF06mlUFJ+XtaNeaHvjBHG6O8ViTLZA==" saltValue="FAt74vXGsITEx4Si/PADfg==" spinCount="100000" sqref="A27:M27 O27:XFD27 A74:M74 O74:XFD74 A121:M121 O121:XFD121 A168:M168 O168:XFD168 A215:M215 O215:XFD215" name="Område1_7_6"/>
    <protectedRange algorithmName="SHA-512" hashValue="vPIQHRvAu+XBXk1g+ueYkC3zJWg7LIjl9chRPi55N+UxnqOU4hgM7Hmz4VlseKlDbB3A1sdAbpEryZ9GRnRntA==" saltValue="7n80hhE+7oyN5PexkFFuHg==" spinCount="100000" sqref="A10" name="Område1_3_1_1"/>
    <protectedRange algorithmName="SHA-512" hashValue="vPIQHRvAu+XBXk1g+ueYkC3zJWg7LIjl9chRPi55N+UxnqOU4hgM7Hmz4VlseKlDbB3A1sdAbpEryZ9GRnRntA==" saltValue="7n80hhE+7oyN5PexkFFuHg==" spinCount="100000" sqref="C47:C48 C51:C56 C94:C95 C98:C103 C141:C142 C145:C150 C188:C189 C192:C197 C235:C236 C239:C244" name="Område1_2_3_1_1"/>
    <protectedRange algorithmName="SHA-512" hashValue="LHBjK0gET6b+sasnojAmhY+4zAMwWhUtZd9MPgL5tJeo0Xl1XVGHencBF06mlUFJ+XtaNeaHvjBHG6O8ViTLZA==" saltValue="FAt74vXGsITEx4Si/PADfg==" spinCount="100000" sqref="A37 A84 A131 A178 A225" name="Område1_7_1"/>
    <protectedRange algorithmName="SHA-512" hashValue="LHBjK0gET6b+sasnojAmhY+4zAMwWhUtZd9MPgL5tJeo0Xl1XVGHencBF06mlUFJ+XtaNeaHvjBHG6O8ViTLZA==" saltValue="FAt74vXGsITEx4Si/PADfg==" spinCount="100000" sqref="A38 A85 A132 A179 A226" name="Område1_7_8"/>
    <protectedRange algorithmName="SHA-512" hashValue="LHBjK0gET6b+sasnojAmhY+4zAMwWhUtZd9MPgL5tJeo0Xl1XVGHencBF06mlUFJ+XtaNeaHvjBHG6O8ViTLZA==" saltValue="FAt74vXGsITEx4Si/PADfg==" spinCount="100000" sqref="A32 A79 A126 A173 A220" name="Område1_7_9"/>
  </protectedRanges>
  <mergeCells count="5">
    <mergeCell ref="B6:C6"/>
    <mergeCell ref="B7:C7"/>
    <mergeCell ref="B8:C8"/>
    <mergeCell ref="B9:C9"/>
    <mergeCell ref="B10:C10"/>
  </mergeCells>
  <conditionalFormatting sqref="B43">
    <cfRule type="cellIs" dxfId="24" priority="46" operator="lessThan">
      <formula>0</formula>
    </cfRule>
  </conditionalFormatting>
  <conditionalFormatting sqref="B48">
    <cfRule type="cellIs" dxfId="23" priority="45" operator="lessThan">
      <formula>0</formula>
    </cfRule>
  </conditionalFormatting>
  <conditionalFormatting sqref="B56">
    <cfRule type="cellIs" dxfId="22" priority="44" operator="lessThan">
      <formula>0</formula>
    </cfRule>
  </conditionalFormatting>
  <conditionalFormatting sqref="B55">
    <cfRule type="cellIs" dxfId="21" priority="43" operator="lessThan">
      <formula>0</formula>
    </cfRule>
  </conditionalFormatting>
  <conditionalFormatting sqref="C57">
    <cfRule type="cellIs" dxfId="20" priority="41" operator="lessThan">
      <formula>0</formula>
    </cfRule>
  </conditionalFormatting>
  <conditionalFormatting sqref="B90">
    <cfRule type="cellIs" dxfId="19" priority="20" operator="lessThan">
      <formula>0</formula>
    </cfRule>
  </conditionalFormatting>
  <conditionalFormatting sqref="B95">
    <cfRule type="cellIs" dxfId="18" priority="19" operator="lessThan">
      <formula>0</formula>
    </cfRule>
  </conditionalFormatting>
  <conditionalFormatting sqref="B103">
    <cfRule type="cellIs" dxfId="17" priority="18" operator="lessThan">
      <formula>0</formula>
    </cfRule>
  </conditionalFormatting>
  <conditionalFormatting sqref="B102">
    <cfRule type="cellIs" dxfId="16" priority="17" operator="lessThan">
      <formula>0</formula>
    </cfRule>
  </conditionalFormatting>
  <conditionalFormatting sqref="C104">
    <cfRule type="cellIs" dxfId="15" priority="16" operator="lessThan">
      <formula>0</formula>
    </cfRule>
  </conditionalFormatting>
  <conditionalFormatting sqref="B137">
    <cfRule type="cellIs" dxfId="14" priority="15" operator="lessThan">
      <formula>0</formula>
    </cfRule>
  </conditionalFormatting>
  <conditionalFormatting sqref="B142">
    <cfRule type="cellIs" dxfId="13" priority="14" operator="lessThan">
      <formula>0</formula>
    </cfRule>
  </conditionalFormatting>
  <conditionalFormatting sqref="B150">
    <cfRule type="cellIs" dxfId="12" priority="13" operator="lessThan">
      <formula>0</formula>
    </cfRule>
  </conditionalFormatting>
  <conditionalFormatting sqref="B149">
    <cfRule type="cellIs" dxfId="11" priority="12" operator="lessThan">
      <formula>0</formula>
    </cfRule>
  </conditionalFormatting>
  <conditionalFormatting sqref="C151">
    <cfRule type="cellIs" dxfId="10" priority="11" operator="lessThan">
      <formula>0</formula>
    </cfRule>
  </conditionalFormatting>
  <conditionalFormatting sqref="B184">
    <cfRule type="cellIs" dxfId="9" priority="10" operator="lessThan">
      <formula>0</formula>
    </cfRule>
  </conditionalFormatting>
  <conditionalFormatting sqref="B189">
    <cfRule type="cellIs" dxfId="8" priority="9" operator="lessThan">
      <formula>0</formula>
    </cfRule>
  </conditionalFormatting>
  <conditionalFormatting sqref="B197">
    <cfRule type="cellIs" dxfId="7" priority="8" operator="lessThan">
      <formula>0</formula>
    </cfRule>
  </conditionalFormatting>
  <conditionalFormatting sqref="B196">
    <cfRule type="cellIs" dxfId="6" priority="7" operator="lessThan">
      <formula>0</formula>
    </cfRule>
  </conditionalFormatting>
  <conditionalFormatting sqref="C198">
    <cfRule type="cellIs" dxfId="5" priority="6" operator="lessThan">
      <formula>0</formula>
    </cfRule>
  </conditionalFormatting>
  <conditionalFormatting sqref="B231">
    <cfRule type="cellIs" dxfId="4" priority="5" operator="lessThan">
      <formula>0</formula>
    </cfRule>
  </conditionalFormatting>
  <conditionalFormatting sqref="B236">
    <cfRule type="cellIs" dxfId="3" priority="4" operator="lessThan">
      <formula>0</formula>
    </cfRule>
  </conditionalFormatting>
  <conditionalFormatting sqref="B244">
    <cfRule type="cellIs" dxfId="2" priority="3" operator="lessThan">
      <formula>0</formula>
    </cfRule>
  </conditionalFormatting>
  <conditionalFormatting sqref="B243">
    <cfRule type="cellIs" dxfId="1" priority="2" operator="lessThan">
      <formula>0</formula>
    </cfRule>
  </conditionalFormatting>
  <conditionalFormatting sqref="C24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Lønberegning flere år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Zorica Zecevic (NaturErhvervstyrelsen)</dc:creator>
  <cp:lastModifiedBy>Jonas Wennerstrøm Døj</cp:lastModifiedBy>
  <cp:lastPrinted>2017-12-20T10:09:52Z</cp:lastPrinted>
  <dcterms:created xsi:type="dcterms:W3CDTF">2014-10-27T08:04:02Z</dcterms:created>
  <dcterms:modified xsi:type="dcterms:W3CDTF">2026-01-29T11:34:38Z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20856</vt:i4>
  </property>
  <property fmtid="{D5CDD505-2E9C-101B-9397-08002B2CF9AE}" pid="3" name="AcadreCaseId">
    <vt:i4>3052</vt:i4>
  </property>
</Properties>
</file>